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9560" windowHeight="7160" tabRatio="649" activeTab="0"/>
  </bookViews>
  <sheets>
    <sheet name="Prog budgetaire PNA IPA 971+97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 localSheetId="0">#REF!</definedName>
    <definedName name="_">#REF!</definedName>
    <definedName name="_DT1">'[1]param'!$C$4</definedName>
    <definedName name="_DT2">'[2]détail MIG'!$A$1</definedName>
    <definedName name="_mvl1" localSheetId="0">'[3]ANNEXES ILH'!#REF!</definedName>
    <definedName name="_mvl1">'[3]ANNEXES ILH'!#REF!</definedName>
    <definedName name="A_interne" localSheetId="0">'[4]971 - FBB S'!#REF!</definedName>
    <definedName name="A_interne">'[4]971 - FBB S'!#REF!</definedName>
    <definedName name="Achat_interne_fournitures">#REF!</definedName>
    <definedName name="Achat_interne_temps_d_OF">#REF!</definedName>
    <definedName name="Action_ou_sous_action">'[5]Actions et sous-actions'!$B$2:$B$65536</definedName>
    <definedName name="AG">'[6]#REF'!$B$5</definedName>
    <definedName name="AG_Col1">'[7]Navigation'!$A$1</definedName>
    <definedName name="Agences">'[4]Structures'!$D$1:$D$12</definedName>
    <definedName name="ATXE" localSheetId="0">#REF!</definedName>
    <definedName name="ATXE">#REF!</definedName>
    <definedName name="B_C_interne" localSheetId="0">'[4]971 - FBB S'!#REF!</definedName>
    <definedName name="B_C_interne">'[4]971 - FBB S'!#REF!</definedName>
    <definedName name="balg2001">'[8]BC2001'!$E$2:$M$985</definedName>
    <definedName name="balg20013c">'[8]BC2001'!$C$2:$M$985</definedName>
    <definedName name="balg20014c">'[8]BC2001'!$D$2:$M$985</definedName>
    <definedName name="BuiltIn_Database___0" localSheetId="0">#REF!</definedName>
    <definedName name="BuiltIn_Database___0">#REF!</definedName>
    <definedName name="CA_facturé" localSheetId="0">#REF!</definedName>
    <definedName name="CA_facturé">#REF!</definedName>
    <definedName name="CA_interne" localSheetId="0">#REF!</definedName>
    <definedName name="CA_interne">#REF!</definedName>
    <definedName name="CA_prévu" localSheetId="0">#REF!</definedName>
    <definedName name="CA_prévu">#REF!</definedName>
    <definedName name="CA_prévu_contrat" localSheetId="0">#REF!</definedName>
    <definedName name="CA_prévu_contrat">#REF!</definedName>
    <definedName name="CA_signé" localSheetId="0">#REF!</definedName>
    <definedName name="CA_signé">#REF!</definedName>
    <definedName name="cc" localSheetId="0">'[9]ANNEXES ILH'!#REF!</definedName>
    <definedName name="cc">'[9]ANNEXES ILH'!#REF!</definedName>
    <definedName name="CD_EI" localSheetId="0">#REF!</definedName>
    <definedName name="CD_EI">#REF!</definedName>
    <definedName name="CD_FT_EI" localSheetId="0">#REF!</definedName>
    <definedName name="CD_FT_EI">#REF!</definedName>
    <definedName name="CD_OF_EI" localSheetId="0">#REF!</definedName>
    <definedName name="CD_OF_EI">#REF!</definedName>
    <definedName name="Chef_de_projet">#REF!</definedName>
    <definedName name="Chiffre_d_affaire">#REF!</definedName>
    <definedName name="CLE" localSheetId="0">'[10]ANNEXES ILH'!#REF!</definedName>
    <definedName name="CLE">'[10]ANNEXES ILH'!#REF!</definedName>
    <definedName name="Co_contractant">#REF!</definedName>
    <definedName name="Codes">'[5]Actions et sous-actions'!$A$2:$A$65536</definedName>
    <definedName name="coeff_actualisation" localSheetId="0">#REF!</definedName>
    <definedName name="coeff_actualisation">#REF!</definedName>
    <definedName name="contrat" localSheetId="0">#REF!</definedName>
    <definedName name="contrat">#REF!</definedName>
    <definedName name="Coût_complet">#REF!</definedName>
    <definedName name="coût_he_OF">'[4]971 - Paramètres'!$B$2</definedName>
    <definedName name="coût_J_AdmB" localSheetId="0">#REF!</definedName>
    <definedName name="coût_J_AdmB">#REF!</definedName>
    <definedName name="coût_J_AdmC" localSheetId="0">#REF!</definedName>
    <definedName name="coût_J_AdmC">#REF!</definedName>
    <definedName name="coût_J_AT" localSheetId="0">#REF!</definedName>
    <definedName name="coût_J_AT">#REF!</definedName>
    <definedName name="coût_J_CAT" localSheetId="0">#REF!</definedName>
    <definedName name="coût_J_CAT">#REF!</definedName>
    <definedName name="coût_j_IAE">'[4]971 - Paramètres'!$D$7</definedName>
    <definedName name="coût_J_IDAE" localSheetId="0">#REF!</definedName>
    <definedName name="coût_J_IDAE">#REF!</definedName>
    <definedName name="coût_J_interne_A">'[4]971 - Paramètres'!$D$6</definedName>
    <definedName name="coût_J_interne_BC">'[4]971 - Paramètres'!$B$6</definedName>
    <definedName name="coût_J_interne_TF">'[4]971 - Paramètres'!$C$6</definedName>
    <definedName name="coût_J_TF" localSheetId="0">#REF!</definedName>
    <definedName name="coût_J_TF">#REF!</definedName>
    <definedName name="coût_J_TO" localSheetId="0">#REF!</definedName>
    <definedName name="coût_J_TO">#REF!</definedName>
    <definedName name="coût_MATF">'[4]971 - Paramètres'!$B$7</definedName>
    <definedName name="coût_MIAE" localSheetId="0">#REF!</definedName>
    <definedName name="coût_MIAE">#REF!</definedName>
    <definedName name="coût_MTF">'[4]971 - Paramètres'!$C$7</definedName>
    <definedName name="Coût_OF" localSheetId="0">#REF!</definedName>
    <definedName name="Coût_OF">#REF!</definedName>
    <definedName name="Coût_PEF_EI">'[11]971 - Forêt bois biodiversité 3'!$J$16</definedName>
    <definedName name="Coût_PEF_Total">#REF!</definedName>
    <definedName name="CTPF_J_AT" localSheetId="0">#REF!</definedName>
    <definedName name="CTPF_J_AT">#REF!</definedName>
    <definedName name="CTPF_J_IAE" localSheetId="0">#REF!</definedName>
    <definedName name="CTPF_J_IAE">#REF!</definedName>
    <definedName name="CTPF_J_ITEF" localSheetId="0">#REF!</definedName>
    <definedName name="CTPF_J_ITEF">#REF!</definedName>
    <definedName name="CTPF_J_TF" localSheetId="0">#REF!</definedName>
    <definedName name="CTPF_J_TF">#REF!</definedName>
    <definedName name="d" localSheetId="0">'[3]ANNEXES ILH'!#REF!</definedName>
    <definedName name="d">'[3]ANNEXES ILH'!#REF!</definedName>
    <definedName name="Dép_coût_direct" localSheetId="0">#REF!</definedName>
    <definedName name="Dép_coût_direct">#REF!</definedName>
    <definedName name="Domaine_fonctionnel">#REF!</definedName>
    <definedName name="domaines_fonc">'[11]971 - FBB 2'!$X$55:$X$63</definedName>
    <definedName name="Domfonc" localSheetId="0">#REF!</definedName>
    <definedName name="Domfonc">#REF!</definedName>
    <definedName name="dont_entreprise_extérieure">#REF!</definedName>
    <definedName name="dont_OET">#REF!</definedName>
    <definedName name="DT">'[12]param'!$B$4</definedName>
    <definedName name="euro">'[13]Cessions'!$G$1</definedName>
    <definedName name="exercice" localSheetId="0">#REF!</definedName>
    <definedName name="exercice">#REF!</definedName>
    <definedName name="fact_externes" localSheetId="0">#REF!</definedName>
    <definedName name="fact_externes">#REF!</definedName>
    <definedName name="FEDD_Accueil">'[14]Eqr3in08'!$AB$50</definedName>
    <definedName name="Forêt">#REF!</definedName>
    <definedName name="frais_généraux" localSheetId="0">#REF!</definedName>
    <definedName name="frais_généraux">#REF!</definedName>
    <definedName name="he_OF" localSheetId="0">#REF!</definedName>
    <definedName name="he_OF">#REF!</definedName>
    <definedName name="ILAILTdétail" localSheetId="0">#REF!</definedName>
    <definedName name="ILAILTdétail">#REF!</definedName>
    <definedName name="ILHdétail" localSheetId="0">#REF!</definedName>
    <definedName name="ILHdétail">#REF!</definedName>
    <definedName name="J_MATF" localSheetId="0">#REF!</definedName>
    <definedName name="J_MATF">#REF!</definedName>
    <definedName name="Marge_brute">#REF!</definedName>
    <definedName name="Marge_nette">#REF!</definedName>
    <definedName name="MIDI" localSheetId="0">#REF!</definedName>
    <definedName name="MIDI">#REF!</definedName>
    <definedName name="MIN" localSheetId="0">'[10]ANNEXES ILH'!#REF!</definedName>
    <definedName name="MIN">'[10]ANNEXES ILH'!#REF!</definedName>
    <definedName name="Montant_des_Travaux_AD_Tvx_CD">#REF!</definedName>
    <definedName name="MPR" localSheetId="0">'[10]ANNEXES ILH'!#REF!</definedName>
    <definedName name="MPR">'[10]ANNEXES ILH'!#REF!</definedName>
    <definedName name="MVL" localSheetId="0">'[10]ANNEXES ILH'!#REF!</definedName>
    <definedName name="MVL">'[10]ANNEXES ILH'!#REF!</definedName>
    <definedName name="Nature_des_travaux">#REF!</definedName>
    <definedName name="nb_he_OF" localSheetId="0">#REF!</definedName>
    <definedName name="nb_he_OF">#REF!</definedName>
    <definedName name="nb_he_OF_reprév" localSheetId="0">#REF!</definedName>
    <definedName name="nb_he_OF_reprév">#REF!</definedName>
    <definedName name="nb_he_OF_T1" localSheetId="0">#REF!</definedName>
    <definedName name="nb_he_OF_T1">#REF!</definedName>
    <definedName name="nb_he_OF_T2" localSheetId="0">#REF!</definedName>
    <definedName name="nb_he_OF_T2">#REF!</definedName>
    <definedName name="nb_he_OF_T3" localSheetId="0">#REF!</definedName>
    <definedName name="nb_he_OF_T3">#REF!</definedName>
    <definedName name="nb_he_OF_T4" localSheetId="0">#REF!</definedName>
    <definedName name="nb_he_OF_T4">#REF!</definedName>
    <definedName name="OF" localSheetId="0">#REF!</definedName>
    <definedName name="OF">#REF!</definedName>
    <definedName name="ok" localSheetId="0">#REF!</definedName>
    <definedName name="ok">#REF!</definedName>
    <definedName name="PEF" localSheetId="0">'[10]ANNEXES ILH'!#REF!</definedName>
    <definedName name="PEF">'[10]ANNEXES ILH'!#REF!</definedName>
    <definedName name="PEF_BEL" localSheetId="0">#REF!</definedName>
    <definedName name="PEF_BEL">#REF!</definedName>
    <definedName name="PEF_EI" localSheetId="0">#REF!</definedName>
    <definedName name="PEF_EI">#REF!</definedName>
    <definedName name="PEF_EI_sur_POF">#REF!</definedName>
    <definedName name="PEJ" localSheetId="0">'[10]ANNEXES ILH'!#REF!</definedName>
    <definedName name="PEJ">'[10]ANNEXES ILH'!#REF!</definedName>
    <definedName name="POF" localSheetId="0">'[10]ANNEXES ILH'!#REF!</definedName>
    <definedName name="POF">'[10]ANNEXES ILH'!#REF!</definedName>
    <definedName name="prix_km" localSheetId="0">#REF!</definedName>
    <definedName name="prix_km">#REF!</definedName>
    <definedName name="projet" localSheetId="0">#REF!</definedName>
    <definedName name="projet">#REF!</definedName>
    <definedName name="refAG">'[12]param'!$C$5</definedName>
    <definedName name="refDT">'[12]param'!$C$4</definedName>
    <definedName name="Subvention_Autres">#REF!</definedName>
    <definedName name="Subvention_CG">#REF!</definedName>
    <definedName name="Subvention_Communes___ÉPCI">#REF!</definedName>
    <definedName name="Subvention_CR">#REF!</definedName>
    <definedName name="Subvention_État">#REF!</definedName>
    <definedName name="Subvention_FEADER">#REF!</definedName>
    <definedName name="Subvention_FEDD">#REF!</definedName>
    <definedName name="Subvention_FEDER">#REF!</definedName>
    <definedName name="taux" localSheetId="0">#REF!</definedName>
    <definedName name="taux">#REF!</definedName>
    <definedName name="taux_encadrement_tvx_dunes" localSheetId="0">#REF!</definedName>
    <definedName name="taux_encadrement_tvx_dunes">#REF!</definedName>
    <definedName name="taux_PEF" localSheetId="0">#REF!</definedName>
    <definedName name="taux_PEF">#REF!</definedName>
    <definedName name="taux_PEF40">'[15]DUNES-Total-NAT-AP'!$H$12</definedName>
    <definedName name="taux_tournée" localSheetId="0">#REF!</definedName>
    <definedName name="taux_tournée">#REF!</definedName>
    <definedName name="Temps_agent">#REF!</definedName>
    <definedName name="Temps_IAE">#REF!</definedName>
    <definedName name="Temps_PEF">#REF!</definedName>
    <definedName name="Temps_TF">#REF!</definedName>
    <definedName name="TOT_AM04" localSheetId="0">#REF!</definedName>
    <definedName name="TOT_AM04">#REF!</definedName>
    <definedName name="TOT_AM04_AD" localSheetId="0">#REF!</definedName>
    <definedName name="TOT_AM04_AD">#REF!</definedName>
    <definedName name="TOT_AM04_DEP" localSheetId="0">#REF!</definedName>
    <definedName name="TOT_AM04_DEP">#REF!</definedName>
    <definedName name="TOT_AM04_FACT" localSheetId="0">#REF!</definedName>
    <definedName name="TOT_AM04_FACT">#REF!</definedName>
    <definedName name="Tvx_1DUF">'[16]TOT-DUN-LNA'!$AE$64</definedName>
    <definedName name="Tvx_1DUN">'[16]TOT-DUN-LNA'!$AD$64</definedName>
    <definedName name="Tvx_2DUN">'[16]TOT-DUN-LNA'!$AF$64</definedName>
    <definedName name="Tvx_3DUN">'[16]TOT-DUN-LNA'!$AG$64</definedName>
    <definedName name="Tvx_4DUN">'[16]TOT-DUN-LNA'!$AH$64</definedName>
    <definedName name="Tvx_5DUN">'[16]TOT-DUN-LNA'!$AI$64</definedName>
    <definedName name="Tvx_6DUN">'[16]TOT-DUN-LNA'!$AJ$64</definedName>
    <definedName name="Tvx_7DUN">'[16]TOT-DUN-LNA'!$AK$64</definedName>
    <definedName name="Tvx_BIDU">'[15]TOT-DUN-LNA'!$AO$65</definedName>
    <definedName name="Tvx_DSDU">'[15]TOT-DUN-LNA'!$AU$65</definedName>
    <definedName name="Tvx_EUDU">'[15]TOT-DUN-LNA'!$AP$65</definedName>
    <definedName name="Tvx_JUDU">'[15]TOT-DUN-LNA'!$AR$65</definedName>
    <definedName name="Tvx_LDUN">'[15]TOT-DUN-LNA'!$AV$65</definedName>
    <definedName name="Tvx_LIDU">'[15]TOT-DUN-LNA'!$AS$65</definedName>
    <definedName name="Tvx_MIDU">'[15]TOT-DUN-LNA'!$AQ$65</definedName>
    <definedName name="Tvx_SDUN">'[16]TOT-DUN-LNA'!$AL$64</definedName>
    <definedName name="Tvx_VGDU">'[15]TOT-DUN-LNA'!$AT$65</definedName>
    <definedName name="XGS" localSheetId="0">'[10]ANNEXES ILH'!#REF!</definedName>
    <definedName name="XGS">'[10]ANNEXES ILH'!#REF!</definedName>
  </definedNames>
  <calcPr fullCalcOnLoad="1"/>
</workbook>
</file>

<file path=xl/sharedStrings.xml><?xml version="1.0" encoding="utf-8"?>
<sst xmlns="http://schemas.openxmlformats.org/spreadsheetml/2006/main" count="669" uniqueCount="218">
  <si>
    <t>Commentaire</t>
  </si>
  <si>
    <t>Priorité
PNA</t>
  </si>
  <si>
    <t>Financeur</t>
  </si>
  <si>
    <t>N° action PNA</t>
  </si>
  <si>
    <t>Intitulé action PNA</t>
  </si>
  <si>
    <t>Bénéficiaire</t>
  </si>
  <si>
    <t xml:space="preserve">Volet Conservation </t>
  </si>
  <si>
    <t>Territoire</t>
  </si>
  <si>
    <t>Guadeloupe</t>
  </si>
  <si>
    <t>Antilles</t>
  </si>
  <si>
    <t>Martinique</t>
  </si>
  <si>
    <t>Volet Connaissance</t>
  </si>
  <si>
    <t>Volet Sensibilisation</t>
  </si>
  <si>
    <t>TOTAL</t>
  </si>
  <si>
    <t>Sous-total Conservation</t>
  </si>
  <si>
    <t>Sous-total Connaissance</t>
  </si>
  <si>
    <t>Acquis</t>
  </si>
  <si>
    <t>/</t>
  </si>
  <si>
    <t>Sous-total Sensibilisation</t>
  </si>
  <si>
    <t>TOTAUX PAR BENEFICIAIRE (tous état confondus)</t>
  </si>
  <si>
    <t>I.1</t>
  </si>
  <si>
    <t>Réduire la pression exercée par l'Iguane commun</t>
  </si>
  <si>
    <t>Volet Animation</t>
  </si>
  <si>
    <t>Sous-total Animation</t>
  </si>
  <si>
    <t>Bilan technique</t>
  </si>
  <si>
    <t>Bilan financier</t>
  </si>
  <si>
    <t>I.2</t>
  </si>
  <si>
    <t>Améliorer les outils réglementaires disponibles pour la protection de l’espèce</t>
  </si>
  <si>
    <t>I.3</t>
  </si>
  <si>
    <t>Créer des fiches réflexes par menace et pour chaque population</t>
  </si>
  <si>
    <t>I.4</t>
  </si>
  <si>
    <t>Réduire la mortalité non-naturelle de l’espèce</t>
  </si>
  <si>
    <t>I.5</t>
  </si>
  <si>
    <t>Conserver la diversité génétique et augmenter le nombre de populations</t>
  </si>
  <si>
    <t>I.6</t>
  </si>
  <si>
    <t>Améliorer la conservation de l’habitat de l’espèce</t>
  </si>
  <si>
    <t>II.1</t>
  </si>
  <si>
    <t>Définir une stratégie de communication externe et la mettre en œuvre</t>
  </si>
  <si>
    <t>II.2</t>
  </si>
  <si>
    <t>Disposer d’outils de diffusion interne de l’information</t>
  </si>
  <si>
    <t>II.3</t>
  </si>
  <si>
    <t>Renforcer les partenariats à l’échelle internationale</t>
  </si>
  <si>
    <t>III.1</t>
  </si>
  <si>
    <t>Poursuivre le suivi des populations d’Iguane des petites Antilles</t>
  </si>
  <si>
    <t>III.2</t>
  </si>
  <si>
    <t>Étudier la phylogénie de l’Iguane des petites Antilles</t>
  </si>
  <si>
    <t>III.3</t>
  </si>
  <si>
    <t>III.4</t>
  </si>
  <si>
    <t>Améliorer les connaissances sur l’écologie et la biologie de l’espèce</t>
  </si>
  <si>
    <t>Comprendre les mécanismes d’interaction entre l’Iguane des petites Antilles et l’Iguane commun</t>
  </si>
  <si>
    <t>Titè</t>
  </si>
  <si>
    <t>Coût internalisé par le zoo</t>
  </si>
  <si>
    <t>Priorité 1 au PNA</t>
  </si>
  <si>
    <t>Priorité 2 au PNA</t>
  </si>
  <si>
    <t>Animation PNA</t>
  </si>
  <si>
    <t>DEAL 972 Plan de relance ONF</t>
  </si>
  <si>
    <t>cf. prog budgetaire dédiée</t>
  </si>
  <si>
    <t>TOTAL Guadeloupe</t>
  </si>
  <si>
    <t>TOTAL Martinique</t>
  </si>
  <si>
    <t>Le Gaïac</t>
  </si>
  <si>
    <t>Taux de consommation</t>
  </si>
  <si>
    <t>N° Décisions
COTEC 2022</t>
  </si>
  <si>
    <t>Avis des COTEC 2022</t>
  </si>
  <si>
    <t>Estimation budget charge de personnel 2023</t>
  </si>
  <si>
    <t>Estimation budget charge externe 2023</t>
  </si>
  <si>
    <t>Estimation budgétaire totale 2023</t>
  </si>
  <si>
    <t>État du financement (acquis vs. demandé vs. recherché)</t>
  </si>
  <si>
    <t>Pilote équipe PNA</t>
  </si>
  <si>
    <t>TOTAL Antilles françaises</t>
  </si>
  <si>
    <t>Gouvernance</t>
  </si>
  <si>
    <t>Saint-Martin</t>
  </si>
  <si>
    <r>
      <rPr>
        <b/>
        <sz val="11"/>
        <color indexed="8"/>
        <rFont val="Calibri"/>
        <family val="2"/>
      </rPr>
      <t>COTECs</t>
    </r>
    <r>
      <rPr>
        <sz val="11"/>
        <color theme="1"/>
        <rFont val="Calibri"/>
        <family val="2"/>
      </rPr>
      <t xml:space="preserve"> : proposent que les </t>
    </r>
    <r>
      <rPr>
        <b/>
        <sz val="11"/>
        <color indexed="8"/>
        <rFont val="Calibri"/>
        <family val="2"/>
      </rPr>
      <t>COTEC n°6 de 2023</t>
    </r>
    <r>
      <rPr>
        <sz val="11"/>
        <color theme="1"/>
        <rFont val="Calibri"/>
        <family val="2"/>
      </rPr>
      <t xml:space="preserve"> soient organisés en </t>
    </r>
    <r>
      <rPr>
        <b/>
        <sz val="11"/>
        <color indexed="8"/>
        <rFont val="Calibri"/>
        <family val="2"/>
      </rPr>
      <t>présentiel</t>
    </r>
    <r>
      <rPr>
        <sz val="11"/>
        <color theme="1"/>
        <rFont val="Calibri"/>
        <family val="2"/>
      </rPr>
      <t xml:space="preserve"> avec un lien de visioconférence pour les acteurs qui ne peuvent se déplacer</t>
    </r>
  </si>
  <si>
    <r>
      <t>Animation PNA</t>
    </r>
    <r>
      <rPr>
        <sz val="11"/>
        <rFont val="Calibri"/>
        <family val="2"/>
      </rPr>
      <t xml:space="preserve"> : poursuit la mise à jour annuelle du</t>
    </r>
    <r>
      <rPr>
        <b/>
        <sz val="11"/>
        <rFont val="Calibri"/>
        <family val="2"/>
      </rPr>
      <t xml:space="preserve"> tableau de bord des indicateurs</t>
    </r>
    <r>
      <rPr>
        <sz val="11"/>
        <rFont val="Calibri"/>
        <family val="2"/>
      </rPr>
      <t xml:space="preserve"> de suivi de la mise en œuvre du PNA pour 2023</t>
    </r>
  </si>
  <si>
    <r>
      <rPr>
        <b/>
        <sz val="11"/>
        <color indexed="8"/>
        <rFont val="Calibri"/>
        <family val="2"/>
      </rPr>
      <t>Animation PNA</t>
    </r>
    <r>
      <rPr>
        <sz val="11"/>
        <color theme="1"/>
        <rFont val="Calibri"/>
        <family val="2"/>
      </rPr>
      <t xml:space="preserve"> : poursuit la mise à jour annuelle des</t>
    </r>
    <r>
      <rPr>
        <b/>
        <sz val="11"/>
        <color indexed="8"/>
        <rFont val="Calibri"/>
        <family val="2"/>
      </rPr>
      <t xml:space="preserve"> tableaux de bord financiers</t>
    </r>
    <r>
      <rPr>
        <sz val="11"/>
        <color theme="1"/>
        <rFont val="Calibri"/>
        <family val="2"/>
      </rPr>
      <t xml:space="preserve"> pour la Guadeloupe / Saint-Martin d’une part, et pour la Martinique d’autre part</t>
    </r>
  </si>
  <si>
    <r>
      <rPr>
        <b/>
        <sz val="11"/>
        <color indexed="8"/>
        <rFont val="Calibri"/>
        <family val="2"/>
      </rPr>
      <t>Animation PNA</t>
    </r>
    <r>
      <rPr>
        <sz val="11"/>
        <color theme="1"/>
        <rFont val="Calibri"/>
        <family val="2"/>
      </rPr>
      <t xml:space="preserve"> : adresse une demande officielle aux associations pour transmettre les </t>
    </r>
    <r>
      <rPr>
        <b/>
        <sz val="11"/>
        <color indexed="8"/>
        <rFont val="Calibri"/>
        <family val="2"/>
      </rPr>
      <t>heures de bénévolat</t>
    </r>
    <r>
      <rPr>
        <sz val="11"/>
        <color theme="1"/>
        <rFont val="Calibri"/>
        <family val="2"/>
      </rPr>
      <t xml:space="preserve"> réalisées afin de les valoriser dans les bilans financiers du PNA IPA</t>
    </r>
  </si>
  <si>
    <r>
      <rPr>
        <b/>
        <sz val="11"/>
        <color indexed="8"/>
        <rFont val="Calibri"/>
        <family val="2"/>
      </rPr>
      <t>Animation PNA</t>
    </r>
    <r>
      <rPr>
        <sz val="11"/>
        <color theme="1"/>
        <rFont val="Calibri"/>
        <family val="2"/>
      </rPr>
      <t xml:space="preserve"> : définit une stratégie de</t>
    </r>
    <r>
      <rPr>
        <b/>
        <sz val="11"/>
        <color indexed="8"/>
        <rFont val="Calibri"/>
        <family val="2"/>
      </rPr>
      <t xml:space="preserve"> financement à long terme </t>
    </r>
    <r>
      <rPr>
        <sz val="11"/>
        <color theme="1"/>
        <rFont val="Calibri"/>
        <family val="2"/>
      </rPr>
      <t>pour le futur PNA à partir de 2024</t>
    </r>
  </si>
  <si>
    <r>
      <rPr>
        <b/>
        <sz val="11"/>
        <color indexed="8"/>
        <rFont val="Calibri"/>
        <family val="2"/>
      </rPr>
      <t>DEAL Martinique</t>
    </r>
    <r>
      <rPr>
        <sz val="11"/>
        <color theme="1"/>
        <rFont val="Calibri"/>
        <family val="2"/>
      </rPr>
      <t xml:space="preserve"> : poursuit l’</t>
    </r>
    <r>
      <rPr>
        <b/>
        <sz val="11"/>
        <color indexed="8"/>
        <rFont val="Calibri"/>
        <family val="2"/>
      </rPr>
      <t>animation du PLIC en 2023</t>
    </r>
    <r>
      <rPr>
        <sz val="11"/>
        <color theme="1"/>
        <rFont val="Calibri"/>
        <family val="2"/>
      </rPr>
      <t xml:space="preserve">, incluant des actions </t>
    </r>
    <r>
      <rPr>
        <b/>
        <sz val="11"/>
        <color indexed="8"/>
        <rFont val="Calibri"/>
        <family val="2"/>
      </rPr>
      <t>(i)</t>
    </r>
    <r>
      <rPr>
        <sz val="11"/>
        <color theme="1"/>
        <rFont val="Calibri"/>
        <family val="2"/>
      </rPr>
      <t xml:space="preserve"> de formation, </t>
    </r>
    <r>
      <rPr>
        <b/>
        <sz val="11"/>
        <color indexed="8"/>
        <rFont val="Calibri"/>
        <family val="2"/>
      </rPr>
      <t>(ii)</t>
    </r>
    <r>
      <rPr>
        <sz val="11"/>
        <color theme="1"/>
        <rFont val="Calibri"/>
        <family val="2"/>
      </rPr>
      <t xml:space="preserve"> de dotation en matériel pour les nouvelles communes et EPCI impliqués, </t>
    </r>
    <r>
      <rPr>
        <b/>
        <sz val="11"/>
        <color indexed="8"/>
        <rFont val="Calibri"/>
        <family val="2"/>
      </rPr>
      <t xml:space="preserve">(iii) </t>
    </r>
    <r>
      <rPr>
        <sz val="11"/>
        <color theme="1"/>
        <rFont val="Calibri"/>
        <family val="2"/>
      </rPr>
      <t xml:space="preserve">de régulation par des prestataires sur 20 sessions diurnes et 10 sessions nocturnes, </t>
    </r>
    <r>
      <rPr>
        <b/>
        <sz val="11"/>
        <color indexed="8"/>
        <rFont val="Calibri"/>
        <family val="2"/>
      </rPr>
      <t>(iv)</t>
    </r>
    <r>
      <rPr>
        <sz val="11"/>
        <color theme="1"/>
        <rFont val="Calibri"/>
        <family val="2"/>
      </rPr>
      <t xml:space="preserve"> de régulation par des agents ONF, PNRM et communaux, </t>
    </r>
    <r>
      <rPr>
        <b/>
        <sz val="11"/>
        <color indexed="8"/>
        <rFont val="Calibri"/>
        <family val="2"/>
      </rPr>
      <t xml:space="preserve">(v) </t>
    </r>
    <r>
      <rPr>
        <sz val="11"/>
        <color theme="1"/>
        <rFont val="Calibri"/>
        <family val="2"/>
      </rPr>
      <t>de suivi des populations par photo-identification,</t>
    </r>
    <r>
      <rPr>
        <b/>
        <sz val="11"/>
        <color indexed="8"/>
        <rFont val="Calibri"/>
        <family val="2"/>
      </rPr>
      <t xml:space="preserve"> (vi)</t>
    </r>
    <r>
      <rPr>
        <sz val="11"/>
        <color theme="1"/>
        <rFont val="Calibri"/>
        <family val="2"/>
      </rPr>
      <t xml:space="preserve"> d’animation de la gouvernance et </t>
    </r>
    <r>
      <rPr>
        <b/>
        <sz val="11"/>
        <color indexed="8"/>
        <rFont val="Calibri"/>
        <family val="2"/>
      </rPr>
      <t>(vi)</t>
    </r>
    <r>
      <rPr>
        <sz val="11"/>
        <color theme="1"/>
        <rFont val="Calibri"/>
        <family val="2"/>
      </rPr>
      <t xml:space="preserve"> de sensibilisation</t>
    </r>
  </si>
  <si>
    <r>
      <rPr>
        <b/>
        <sz val="11"/>
        <color indexed="8"/>
        <rFont val="Calibri"/>
        <family val="2"/>
      </rPr>
      <t>OFB</t>
    </r>
    <r>
      <rPr>
        <sz val="11"/>
        <color theme="1"/>
        <rFont val="Calibri"/>
        <family val="2"/>
      </rPr>
      <t xml:space="preserve"> : rédige un protocole de </t>
    </r>
    <r>
      <rPr>
        <b/>
        <sz val="11"/>
        <color indexed="8"/>
        <rFont val="Calibri"/>
        <family val="2"/>
      </rPr>
      <t>tir à vue des iguanes invasifs</t>
    </r>
    <r>
      <rPr>
        <sz val="11"/>
        <color theme="1"/>
        <rFont val="Calibri"/>
        <family val="2"/>
      </rPr>
      <t xml:space="preserve">, propose sa validation par arrêté préfectoral et propose des </t>
    </r>
    <r>
      <rPr>
        <b/>
        <sz val="11"/>
        <color indexed="8"/>
        <rFont val="Calibri"/>
        <family val="2"/>
      </rPr>
      <t>formations</t>
    </r>
    <r>
      <rPr>
        <sz val="11"/>
        <color theme="1"/>
        <rFont val="Calibri"/>
        <family val="2"/>
      </rPr>
      <t xml:space="preserve"> à destination des opérateurs éligibles</t>
    </r>
  </si>
  <si>
    <r>
      <rPr>
        <b/>
        <sz val="11"/>
        <color indexed="8"/>
        <rFont val="Calibri"/>
        <family val="2"/>
      </rPr>
      <t>UT DEAL St-Martin</t>
    </r>
    <r>
      <rPr>
        <sz val="11"/>
        <color theme="1"/>
        <rFont val="Calibri"/>
        <family val="2"/>
      </rPr>
      <t xml:space="preserve"> : publie un </t>
    </r>
    <r>
      <rPr>
        <b/>
        <sz val="11"/>
        <color indexed="8"/>
        <rFont val="Calibri"/>
        <family val="2"/>
      </rPr>
      <t xml:space="preserve">arrêté préfectoral </t>
    </r>
    <r>
      <rPr>
        <sz val="11"/>
        <color theme="1"/>
        <rFont val="Calibri"/>
        <family val="2"/>
      </rPr>
      <t xml:space="preserve">permettant de </t>
    </r>
    <r>
      <rPr>
        <b/>
        <sz val="11"/>
        <color indexed="8"/>
        <rFont val="Calibri"/>
        <family val="2"/>
      </rPr>
      <t>chasser</t>
    </r>
    <r>
      <rPr>
        <sz val="11"/>
        <color theme="1"/>
        <rFont val="Calibri"/>
        <family val="2"/>
      </rPr>
      <t xml:space="preserve"> les iguanes invasifs déjà classés en EEE de niveau 2</t>
    </r>
  </si>
  <si>
    <r>
      <rPr>
        <b/>
        <sz val="11"/>
        <color indexed="8"/>
        <rFont val="Calibri"/>
        <family val="2"/>
      </rPr>
      <t>Animation PNA</t>
    </r>
    <r>
      <rPr>
        <sz val="11"/>
        <color theme="1"/>
        <rFont val="Calibri"/>
        <family val="2"/>
      </rPr>
      <t xml:space="preserve"> : relance une prestation pour l’</t>
    </r>
    <r>
      <rPr>
        <b/>
        <sz val="11"/>
        <color indexed="8"/>
        <rFont val="Calibri"/>
        <family val="2"/>
      </rPr>
      <t>animation et le renforcement du réseau de veille et de détection précoce des iguanes rayés</t>
    </r>
    <r>
      <rPr>
        <sz val="11"/>
        <color theme="1"/>
        <rFont val="Calibri"/>
        <family val="2"/>
      </rPr>
      <t xml:space="preserve"> en Martinique pour l’année 2023, incluant </t>
    </r>
    <r>
      <rPr>
        <b/>
        <sz val="11"/>
        <color indexed="8"/>
        <rFont val="Calibri"/>
        <family val="2"/>
      </rPr>
      <t>(i)</t>
    </r>
    <r>
      <rPr>
        <sz val="11"/>
        <color theme="1"/>
        <rFont val="Calibri"/>
        <family val="2"/>
      </rPr>
      <t xml:space="preserve"> la formation de nouveaux membres pour habilitation préfectorale, </t>
    </r>
    <r>
      <rPr>
        <b/>
        <sz val="11"/>
        <color indexed="8"/>
        <rFont val="Calibri"/>
        <family val="2"/>
      </rPr>
      <t>(ii)</t>
    </r>
    <r>
      <rPr>
        <sz val="11"/>
        <color theme="1"/>
        <rFont val="Calibri"/>
        <family val="2"/>
      </rPr>
      <t xml:space="preserve"> la sensibilisation de publics variés, </t>
    </r>
    <r>
      <rPr>
        <b/>
        <sz val="11"/>
        <color indexed="8"/>
        <rFont val="Calibri"/>
        <family val="2"/>
      </rPr>
      <t xml:space="preserve">(iii) </t>
    </r>
    <r>
      <rPr>
        <sz val="11"/>
        <color theme="1"/>
        <rFont val="Calibri"/>
        <family val="2"/>
      </rPr>
      <t>la gestion des appels et la coordination des interventions</t>
    </r>
  </si>
  <si>
    <r>
      <rPr>
        <b/>
        <sz val="11"/>
        <color indexed="8"/>
        <rFont val="Calibri"/>
        <family val="2"/>
      </rPr>
      <t>Le Gaïac</t>
    </r>
    <r>
      <rPr>
        <sz val="11"/>
        <color theme="1"/>
        <rFont val="Calibri"/>
        <family val="2"/>
      </rPr>
      <t xml:space="preserve"> : poursuit l’</t>
    </r>
    <r>
      <rPr>
        <b/>
        <sz val="11"/>
        <color indexed="8"/>
        <rFont val="Calibri"/>
        <family val="2"/>
      </rPr>
      <t>étude des iguanes invasifs aux abords du port de St-François</t>
    </r>
    <r>
      <rPr>
        <sz val="11"/>
        <color theme="1"/>
        <rFont val="Calibri"/>
        <family val="2"/>
      </rPr>
      <t xml:space="preserve"> en vue</t>
    </r>
    <r>
      <rPr>
        <b/>
        <sz val="11"/>
        <color indexed="8"/>
        <rFont val="Calibri"/>
        <family val="2"/>
      </rPr>
      <t xml:space="preserve"> (i)</t>
    </r>
    <r>
      <rPr>
        <sz val="11"/>
        <color theme="1"/>
        <rFont val="Calibri"/>
        <family val="2"/>
      </rPr>
      <t xml:space="preserve"> d’estimer des indices d’abondance et cartographier leur distribution, </t>
    </r>
    <r>
      <rPr>
        <b/>
        <sz val="11"/>
        <color indexed="8"/>
        <rFont val="Calibri"/>
        <family val="2"/>
      </rPr>
      <t>(ii)</t>
    </r>
    <r>
      <rPr>
        <sz val="11"/>
        <color theme="1"/>
        <rFont val="Calibri"/>
        <family val="2"/>
      </rPr>
      <t xml:space="preserve"> sensibiliser le grand public et constituer un réseau de veille et</t>
    </r>
    <r>
      <rPr>
        <b/>
        <sz val="11"/>
        <color indexed="8"/>
        <rFont val="Calibri"/>
        <family val="2"/>
      </rPr>
      <t xml:space="preserve"> (iii)</t>
    </r>
    <r>
      <rPr>
        <sz val="11"/>
        <color theme="1"/>
        <rFont val="Calibri"/>
        <family val="2"/>
      </rPr>
      <t xml:space="preserve"> définir un protocole de régulation</t>
    </r>
  </si>
  <si>
    <r>
      <rPr>
        <b/>
        <sz val="11"/>
        <color indexed="8"/>
        <rFont val="Calibri"/>
        <family val="2"/>
      </rPr>
      <t>Animation PNA</t>
    </r>
    <r>
      <rPr>
        <sz val="11"/>
        <color theme="1"/>
        <rFont val="Calibri"/>
        <family val="2"/>
      </rPr>
      <t xml:space="preserve"> : informe le réseau quant aux suites données à la demande de dérogation « espèces protégées » </t>
    </r>
    <r>
      <rPr>
        <b/>
        <sz val="11"/>
        <color indexed="8"/>
        <rFont val="Calibri"/>
        <family val="2"/>
      </rPr>
      <t>(DEP)</t>
    </r>
    <r>
      <rPr>
        <sz val="11"/>
        <color theme="1"/>
        <rFont val="Calibri"/>
        <family val="2"/>
      </rPr>
      <t xml:space="preserve"> déposée par l’ONF sur la période de 2023 à 2026. En cas d’autorisation, l’ONF habilite les personnes formées selon les 3 niveaux de dérogations prévus</t>
    </r>
  </si>
  <si>
    <r>
      <t xml:space="preserve">Animation PNA &amp; Titè </t>
    </r>
    <r>
      <rPr>
        <sz val="11"/>
        <color indexed="8"/>
        <rFont val="Calibri"/>
        <family val="2"/>
      </rPr>
      <t xml:space="preserve">: révisent les </t>
    </r>
    <r>
      <rPr>
        <b/>
        <sz val="11"/>
        <color indexed="8"/>
        <rFont val="Calibri"/>
        <family val="2"/>
      </rPr>
      <t>fiches réflexes « Signalement Iguane commun à La Désirade » destinées au grand public et au réseau de veille</t>
    </r>
    <r>
      <rPr>
        <sz val="11"/>
        <color indexed="8"/>
        <rFont val="Calibri"/>
        <family val="2"/>
      </rPr>
      <t xml:space="preserve"> via la mise à jour concertée de la chaîne d’intervention et des coordonnées de contact</t>
    </r>
  </si>
  <si>
    <r>
      <rPr>
        <b/>
        <sz val="11"/>
        <color indexed="8"/>
        <rFont val="Calibri"/>
        <family val="2"/>
      </rPr>
      <t>Animation PNA &amp; Titè</t>
    </r>
    <r>
      <rPr>
        <sz val="11"/>
        <color theme="1"/>
        <rFont val="Calibri"/>
        <family val="2"/>
      </rPr>
      <t xml:space="preserve"> : mettent à jour la </t>
    </r>
    <r>
      <rPr>
        <b/>
        <sz val="11"/>
        <color indexed="8"/>
        <rFont val="Calibri"/>
        <family val="2"/>
      </rPr>
      <t>fiche réflexe « Sauvetage d’un Iguane des petites Antilles à La Désirade »</t>
    </r>
    <r>
      <rPr>
        <sz val="11"/>
        <color theme="1"/>
        <rFont val="Calibri"/>
        <family val="2"/>
      </rPr>
      <t xml:space="preserve"> et réalisent les actions préparatoires à sa mise en œuvre</t>
    </r>
  </si>
  <si>
    <r>
      <rPr>
        <b/>
        <sz val="11"/>
        <color indexed="8"/>
        <rFont val="Calibri"/>
        <family val="2"/>
      </rPr>
      <t>Animation PNA</t>
    </r>
    <r>
      <rPr>
        <sz val="11"/>
        <color theme="1"/>
        <rFont val="Calibri"/>
        <family val="2"/>
      </rPr>
      <t xml:space="preserve"> : pilote le projet de </t>
    </r>
    <r>
      <rPr>
        <b/>
        <sz val="11"/>
        <color indexed="8"/>
        <rFont val="Calibri"/>
        <family val="2"/>
      </rPr>
      <t>dératisation complète des îlets Chancel et de la Grotte attribué à HELP SARL</t>
    </r>
    <r>
      <rPr>
        <sz val="11"/>
        <color theme="1"/>
        <rFont val="Calibri"/>
        <family val="2"/>
      </rPr>
      <t>, qui prévoit de déployer 2 200 postes d’appâtage pendant 7 semaines</t>
    </r>
  </si>
  <si>
    <r>
      <rPr>
        <b/>
        <sz val="11"/>
        <color indexed="8"/>
        <rFont val="Calibri"/>
        <family val="2"/>
      </rPr>
      <t>Animation PNA</t>
    </r>
    <r>
      <rPr>
        <sz val="11"/>
        <color theme="1"/>
        <rFont val="Calibri"/>
        <family val="2"/>
      </rPr>
      <t xml:space="preserve"> : établit une </t>
    </r>
    <r>
      <rPr>
        <b/>
        <sz val="11"/>
        <color indexed="8"/>
        <rFont val="Calibri"/>
        <family val="2"/>
      </rPr>
      <t>stratégie de biosécurité</t>
    </r>
    <r>
      <rPr>
        <sz val="11"/>
        <color theme="1"/>
        <rFont val="Calibri"/>
        <family val="2"/>
      </rPr>
      <t>, pilote un contrôle mensuel des postes d’appâtage maintenus sur l’îlet Chancel après la campagne de dératisation, et anticipe une nouvelle campagne de dératisation pour 2024</t>
    </r>
  </si>
  <si>
    <r>
      <rPr>
        <b/>
        <sz val="11"/>
        <color indexed="8"/>
        <rFont val="Calibri"/>
        <family val="2"/>
      </rPr>
      <t>PNRM</t>
    </r>
    <r>
      <rPr>
        <sz val="11"/>
        <color theme="1"/>
        <rFont val="Calibri"/>
        <family val="2"/>
      </rPr>
      <t xml:space="preserve"> : réalise une campagne de</t>
    </r>
    <r>
      <rPr>
        <b/>
        <sz val="11"/>
        <color indexed="8"/>
        <rFont val="Calibri"/>
        <family val="2"/>
      </rPr>
      <t xml:space="preserve"> dératisation mécanique sur les îlets à Eaux, l’îlet aux Rats et la Pointe l’Écurie</t>
    </r>
    <r>
      <rPr>
        <sz val="11"/>
        <color theme="1"/>
        <rFont val="Calibri"/>
        <family val="2"/>
      </rPr>
      <t>, synchronisée avec la dératisation massive des îlets Chancel et de la Grotte</t>
    </r>
  </si>
  <si>
    <r>
      <rPr>
        <b/>
        <sz val="11"/>
        <color indexed="8"/>
        <rFont val="Calibri"/>
        <family val="2"/>
      </rPr>
      <t>ONF-Titè (RNPT)</t>
    </r>
    <r>
      <rPr>
        <sz val="11"/>
        <color theme="1"/>
        <rFont val="Calibri"/>
        <family val="2"/>
      </rPr>
      <t xml:space="preserve"> : pilotent une étude de faisabilité pour calibrer la phase opérationnelle de la </t>
    </r>
    <r>
      <rPr>
        <b/>
        <sz val="11"/>
        <color indexed="8"/>
        <rFont val="Calibri"/>
        <family val="2"/>
      </rPr>
      <t>dératisation des îlets de Petite Terre</t>
    </r>
  </si>
  <si>
    <r>
      <rPr>
        <b/>
        <sz val="11"/>
        <color indexed="8"/>
        <rFont val="Calibri"/>
        <family val="2"/>
      </rPr>
      <t>ONF-Titè (RND)</t>
    </r>
    <r>
      <rPr>
        <sz val="11"/>
        <color theme="1"/>
        <rFont val="Calibri"/>
        <family val="2"/>
      </rPr>
      <t xml:space="preserve"> : collectent les données de </t>
    </r>
    <r>
      <rPr>
        <b/>
        <sz val="11"/>
        <color indexed="8"/>
        <rFont val="Calibri"/>
        <family val="2"/>
      </rPr>
      <t>collision routière</t>
    </r>
    <r>
      <rPr>
        <sz val="11"/>
        <color theme="1"/>
        <rFont val="Calibri"/>
        <family val="2"/>
      </rPr>
      <t xml:space="preserve"> de manière opportuniste et standardisée à La Désirade, afin d’évaluer l’efficacité des panneaux routiers et d’identifier les zones rémanentes de collision</t>
    </r>
  </si>
  <si>
    <r>
      <rPr>
        <b/>
        <sz val="11"/>
        <color indexed="8"/>
        <rFont val="Calibri"/>
        <family val="2"/>
      </rPr>
      <t>Animation PNA</t>
    </r>
    <r>
      <rPr>
        <sz val="11"/>
        <color theme="1"/>
        <rFont val="Calibri"/>
        <family val="2"/>
      </rPr>
      <t xml:space="preserve"> : pilote la </t>
    </r>
    <r>
      <rPr>
        <b/>
        <sz val="11"/>
        <color indexed="8"/>
        <rFont val="Calibri"/>
        <family val="2"/>
      </rPr>
      <t>concertation locale</t>
    </r>
    <r>
      <rPr>
        <sz val="11"/>
        <color theme="1"/>
        <rFont val="Calibri"/>
        <family val="2"/>
      </rPr>
      <t xml:space="preserve"> pour réduire la pression de </t>
    </r>
    <r>
      <rPr>
        <b/>
        <sz val="11"/>
        <color indexed="8"/>
        <rFont val="Calibri"/>
        <family val="2"/>
      </rPr>
      <t>pâturage du cheptel ovin sur l’îlet Chancel</t>
    </r>
    <r>
      <rPr>
        <sz val="11"/>
        <color theme="1"/>
        <rFont val="Calibri"/>
        <family val="2"/>
      </rPr>
      <t>, afin de signer une convention qui garantisse l’achat et l’export de moutons hors de l’îlet, la castration des mâles, la mise en place d’enclos et le suivi démographique du cheptel</t>
    </r>
  </si>
  <si>
    <r>
      <rPr>
        <b/>
        <sz val="11"/>
        <color indexed="8"/>
        <rFont val="Calibri"/>
        <family val="2"/>
      </rPr>
      <t>Animation PNA</t>
    </r>
    <r>
      <rPr>
        <sz val="11"/>
        <color theme="1"/>
        <rFont val="Calibri"/>
        <family val="2"/>
      </rPr>
      <t xml:space="preserve"> : pilote la </t>
    </r>
    <r>
      <rPr>
        <b/>
        <sz val="11"/>
        <color indexed="8"/>
        <rFont val="Calibri"/>
        <family val="2"/>
      </rPr>
      <t>protection et l’entretien des sites de ponte de l’îlet Chance</t>
    </r>
    <r>
      <rPr>
        <sz val="11"/>
        <color theme="1"/>
        <rFont val="Calibri"/>
        <family val="2"/>
      </rPr>
      <t>l via la restauration des enclos et l’ameublissement des surfaces en partenariat avec le RSMA</t>
    </r>
  </si>
  <si>
    <r>
      <rPr>
        <b/>
        <sz val="11"/>
        <color indexed="8"/>
        <rFont val="Calibri"/>
        <family val="2"/>
      </rPr>
      <t>ONF</t>
    </r>
    <r>
      <rPr>
        <sz val="11"/>
        <color theme="1"/>
        <rFont val="Calibri"/>
        <family val="2"/>
      </rPr>
      <t xml:space="preserve"> : restaure les </t>
    </r>
    <r>
      <rPr>
        <b/>
        <sz val="11"/>
        <color indexed="8"/>
        <rFont val="Calibri"/>
        <family val="2"/>
      </rPr>
      <t xml:space="preserve">enclos de régénération de la Pointe des Colibris </t>
    </r>
    <r>
      <rPr>
        <sz val="11"/>
        <color theme="1"/>
        <rFont val="Calibri"/>
        <family val="2"/>
      </rPr>
      <t>pour maintenir la matérialisation physique des aménagements sur la Forêt Domaniale du Littoral</t>
    </r>
  </si>
  <si>
    <r>
      <rPr>
        <b/>
        <sz val="11"/>
        <color indexed="8"/>
        <rFont val="Calibri"/>
        <family val="2"/>
      </rPr>
      <t>DEAL Guadeloupe</t>
    </r>
    <r>
      <rPr>
        <sz val="11"/>
        <color theme="1"/>
        <rFont val="Calibri"/>
        <family val="2"/>
      </rPr>
      <t xml:space="preserve"> : pilote le projet de</t>
    </r>
    <r>
      <rPr>
        <b/>
        <sz val="11"/>
        <color indexed="8"/>
        <rFont val="Calibri"/>
        <family val="2"/>
      </rPr>
      <t xml:space="preserve"> création d’un Arrêté de Protection de Biotope (APB) à La Désirade</t>
    </r>
    <r>
      <rPr>
        <sz val="11"/>
        <color theme="1"/>
        <rFont val="Calibri"/>
        <family val="2"/>
      </rPr>
      <t>, avec l’appui des partenaires concernés, notamment pour protéger les sites de ponte d’Iguane des petites Antilles</t>
    </r>
  </si>
  <si>
    <r>
      <rPr>
        <b/>
        <sz val="11"/>
        <color indexed="8"/>
        <rFont val="Calibri"/>
        <family val="2"/>
      </rPr>
      <t>Animation PNA</t>
    </r>
    <r>
      <rPr>
        <sz val="11"/>
        <color theme="1"/>
        <rFont val="Calibri"/>
        <family val="2"/>
      </rPr>
      <t xml:space="preserve"> : diffuse le </t>
    </r>
    <r>
      <rPr>
        <b/>
        <sz val="11"/>
        <color indexed="8"/>
        <rFont val="Calibri"/>
        <family val="2"/>
      </rPr>
      <t>rapport de bilan 2021-2022 sur l’effet des campagnes de communication médiatique</t>
    </r>
    <r>
      <rPr>
        <sz val="11"/>
        <color theme="1"/>
        <rFont val="Calibri"/>
        <family val="2"/>
      </rPr>
      <t xml:space="preserve"> publié par CibleS en Martinique</t>
    </r>
  </si>
  <si>
    <r>
      <rPr>
        <b/>
        <sz val="11"/>
        <color indexed="8"/>
        <rFont val="Calibri"/>
        <family val="2"/>
      </rPr>
      <t>Animation PNA</t>
    </r>
    <r>
      <rPr>
        <sz val="11"/>
        <color theme="1"/>
        <rFont val="Calibri"/>
        <family val="2"/>
      </rPr>
      <t xml:space="preserve"> : pilote </t>
    </r>
    <r>
      <rPr>
        <b/>
        <sz val="11"/>
        <color indexed="8"/>
        <rFont val="Calibri"/>
        <family val="2"/>
      </rPr>
      <t>une ou deux campagnes d’entretien du plan de communication médiatique</t>
    </r>
    <r>
      <rPr>
        <sz val="11"/>
        <color theme="1"/>
        <rFont val="Calibri"/>
        <family val="2"/>
      </rPr>
      <t xml:space="preserve"> en 2023</t>
    </r>
  </si>
  <si>
    <r>
      <rPr>
        <b/>
        <sz val="11"/>
        <color indexed="8"/>
        <rFont val="Calibri"/>
        <family val="2"/>
      </rPr>
      <t>Carbet des sciences</t>
    </r>
    <r>
      <rPr>
        <sz val="11"/>
        <color theme="1"/>
        <rFont val="Calibri"/>
        <family val="2"/>
      </rPr>
      <t xml:space="preserve"> : poursuit la coordination des </t>
    </r>
    <r>
      <rPr>
        <b/>
        <sz val="11"/>
        <color indexed="8"/>
        <rFont val="Calibri"/>
        <family val="2"/>
      </rPr>
      <t>animations scolaires et grand public</t>
    </r>
    <r>
      <rPr>
        <sz val="11"/>
        <color theme="1"/>
        <rFont val="Calibri"/>
        <family val="2"/>
      </rPr>
      <t xml:space="preserve"> jusqu’au 31 mars 2023 sur la zone PNA</t>
    </r>
  </si>
  <si>
    <r>
      <rPr>
        <b/>
        <sz val="11"/>
        <color indexed="8"/>
        <rFont val="Calibri"/>
        <family val="2"/>
      </rPr>
      <t>Animation PNA</t>
    </r>
    <r>
      <rPr>
        <sz val="11"/>
        <color theme="1"/>
        <rFont val="Calibri"/>
        <family val="2"/>
      </rPr>
      <t xml:space="preserve"> : relance une consultation pour </t>
    </r>
    <r>
      <rPr>
        <b/>
        <sz val="11"/>
        <color indexed="8"/>
        <rFont val="Calibri"/>
        <family val="2"/>
      </rPr>
      <t>(i)</t>
    </r>
    <r>
      <rPr>
        <sz val="11"/>
        <color theme="1"/>
        <rFont val="Calibri"/>
        <family val="2"/>
      </rPr>
      <t xml:space="preserve"> coordonner et réaliser des </t>
    </r>
    <r>
      <rPr>
        <b/>
        <sz val="11"/>
        <color indexed="8"/>
        <rFont val="Calibri"/>
        <family val="2"/>
      </rPr>
      <t>animations scolaires et grand public</t>
    </r>
    <r>
      <rPr>
        <sz val="11"/>
        <color theme="1"/>
        <rFont val="Calibri"/>
        <family val="2"/>
      </rPr>
      <t xml:space="preserve"> en Martinique sur la zone PNA, incluant la réalisation et l’impression de supports pédagogiques dont la mise à jour d’un panneau de la caravane avec le numéro unique et la réalisation d’un livret d’activités, et </t>
    </r>
    <r>
      <rPr>
        <b/>
        <sz val="11"/>
        <color indexed="8"/>
        <rFont val="Calibri"/>
        <family val="2"/>
      </rPr>
      <t xml:space="preserve">(ii) sensibiliser les opérateurs touristiques qui fréquentent l’îlet Chancel </t>
    </r>
    <r>
      <rPr>
        <sz val="11"/>
        <color theme="1"/>
        <rFont val="Calibri"/>
        <family val="2"/>
      </rPr>
      <t>aux enjeux de préservation et aux bonnes pratiques d’observation de l’Iguane des petites Antilles, et au risque d’introduction de l’Iguane rayé et de réintroduction des rats</t>
    </r>
  </si>
  <si>
    <r>
      <rPr>
        <b/>
        <sz val="11"/>
        <color indexed="8"/>
        <rFont val="Calibri"/>
        <family val="2"/>
      </rPr>
      <t>Animation PNA</t>
    </r>
    <r>
      <rPr>
        <sz val="11"/>
        <color theme="1"/>
        <rFont val="Calibri"/>
        <family val="2"/>
      </rPr>
      <t xml:space="preserve"> : relance une consultation pour coordonner et réaliser des </t>
    </r>
    <r>
      <rPr>
        <b/>
        <sz val="11"/>
        <color indexed="8"/>
        <rFont val="Calibri"/>
        <family val="2"/>
      </rPr>
      <t>animations scolaires et grand public</t>
    </r>
    <r>
      <rPr>
        <sz val="11"/>
        <color theme="1"/>
        <rFont val="Calibri"/>
        <family val="2"/>
      </rPr>
      <t xml:space="preserve"> en Guadeloupe, incluant la réalisation et l’impression de supports pédagogiques</t>
    </r>
  </si>
  <si>
    <r>
      <rPr>
        <b/>
        <sz val="11"/>
        <color indexed="8"/>
        <rFont val="Calibri"/>
        <family val="2"/>
      </rPr>
      <t>Zoo de Guadeloupe</t>
    </r>
    <r>
      <rPr>
        <sz val="11"/>
        <color theme="1"/>
        <rFont val="Calibri"/>
        <family val="2"/>
      </rPr>
      <t xml:space="preserve"> : poursuit l’accueil de visiteurs avec l’</t>
    </r>
    <r>
      <rPr>
        <b/>
        <sz val="11"/>
        <color indexed="8"/>
        <rFont val="Calibri"/>
        <family val="2"/>
      </rPr>
      <t>exposition permanente</t>
    </r>
    <r>
      <rPr>
        <sz val="11"/>
        <color theme="1"/>
        <rFont val="Calibri"/>
        <family val="2"/>
      </rPr>
      <t xml:space="preserve"> sur la thématique des iguanes et la création d’un </t>
    </r>
    <r>
      <rPr>
        <b/>
        <sz val="11"/>
        <color indexed="8"/>
        <rFont val="Calibri"/>
        <family val="2"/>
      </rPr>
      <t>nouvel espace numérique interactif</t>
    </r>
  </si>
  <si>
    <r>
      <rPr>
        <b/>
        <sz val="11"/>
        <color indexed="8"/>
        <rFont val="Calibri"/>
        <family val="2"/>
      </rPr>
      <t>ONF-Titè (RNPT)</t>
    </r>
    <r>
      <rPr>
        <sz val="11"/>
        <color theme="1"/>
        <rFont val="Calibri"/>
        <family val="2"/>
      </rPr>
      <t xml:space="preserve"> : poursuit la </t>
    </r>
    <r>
      <rPr>
        <b/>
        <sz val="11"/>
        <color indexed="8"/>
        <rFont val="Calibri"/>
        <family val="2"/>
      </rPr>
      <t xml:space="preserve">formation des croisiéristes </t>
    </r>
    <r>
      <rPr>
        <sz val="11"/>
        <color theme="1"/>
        <rFont val="Calibri"/>
        <family val="2"/>
      </rPr>
      <t xml:space="preserve">autorisés à exercer une activité commerciale dans la RNPT, intégrant une </t>
    </r>
    <r>
      <rPr>
        <b/>
        <sz val="11"/>
        <color indexed="8"/>
        <rFont val="Calibri"/>
        <family val="2"/>
      </rPr>
      <t>sensibilisation</t>
    </r>
    <r>
      <rPr>
        <sz val="11"/>
        <color theme="1"/>
        <rFont val="Calibri"/>
        <family val="2"/>
      </rPr>
      <t xml:space="preserve"> aux enjeux de préservation et aux bonnes pratiques d’observation de l’Iguane des petites Antilles, et une </t>
    </r>
    <r>
      <rPr>
        <b/>
        <sz val="11"/>
        <color indexed="8"/>
        <rFont val="Calibri"/>
        <family val="2"/>
      </rPr>
      <t>prévention au risque d’introduction de l’Iguane rayé</t>
    </r>
    <r>
      <rPr>
        <sz val="11"/>
        <color theme="1"/>
        <rFont val="Calibri"/>
        <family val="2"/>
      </rPr>
      <t xml:space="preserve"> pour relayer efficacement ces messages auprès de leur clientèle</t>
    </r>
  </si>
  <si>
    <r>
      <rPr>
        <b/>
        <sz val="11"/>
        <color indexed="8"/>
        <rFont val="Calibri"/>
        <family val="2"/>
      </rPr>
      <t>Animation PNA</t>
    </r>
    <r>
      <rPr>
        <sz val="11"/>
        <color theme="1"/>
        <rFont val="Calibri"/>
        <family val="2"/>
      </rPr>
      <t xml:space="preserve"> : poursuit l’administration et la mise à jour régulière du </t>
    </r>
    <r>
      <rPr>
        <b/>
        <sz val="11"/>
        <color indexed="8"/>
        <rFont val="Calibri"/>
        <family val="2"/>
      </rPr>
      <t xml:space="preserve">site internet </t>
    </r>
    <r>
      <rPr>
        <sz val="11"/>
        <color theme="1"/>
        <rFont val="Calibri"/>
        <family val="2"/>
      </rPr>
      <t>www.iguanes-antilles.org</t>
    </r>
  </si>
  <si>
    <r>
      <rPr>
        <b/>
        <sz val="11"/>
        <color indexed="8"/>
        <rFont val="Calibri"/>
        <family val="2"/>
      </rPr>
      <t>Animation PNA</t>
    </r>
    <r>
      <rPr>
        <sz val="11"/>
        <color theme="1"/>
        <rFont val="Calibri"/>
        <family val="2"/>
      </rPr>
      <t xml:space="preserve"> : poursuit l’administration et la mise à jour régulière de la </t>
    </r>
    <r>
      <rPr>
        <b/>
        <sz val="11"/>
        <color indexed="8"/>
        <rFont val="Calibri"/>
        <family val="2"/>
      </rPr>
      <t>liste de diffusion</t>
    </r>
    <r>
      <rPr>
        <sz val="11"/>
        <color theme="1"/>
        <rFont val="Calibri"/>
        <family val="2"/>
      </rPr>
      <t xml:space="preserve"> iguanadelicatissima@framalistes.org, qu’elle modère pour éviter la surcharge d’emails</t>
    </r>
  </si>
  <si>
    <r>
      <rPr>
        <b/>
        <sz val="11"/>
        <color indexed="8"/>
        <rFont val="Calibri"/>
        <family val="2"/>
      </rPr>
      <t>Animation PNA</t>
    </r>
    <r>
      <rPr>
        <sz val="11"/>
        <color theme="1"/>
        <rFont val="Calibri"/>
        <family val="2"/>
      </rPr>
      <t xml:space="preserve"> : assure le suivi de</t>
    </r>
    <r>
      <rPr>
        <b/>
        <sz val="11"/>
        <color indexed="8"/>
        <rFont val="Calibri"/>
        <family val="2"/>
      </rPr>
      <t xml:space="preserve"> l’adresse email générique</t>
    </r>
    <r>
      <rPr>
        <sz val="11"/>
        <color theme="1"/>
        <rFont val="Calibri"/>
        <family val="2"/>
      </rPr>
      <t xml:space="preserve"> de contact du réseau Iguane des petites Antilles iguanepetitesantilles@gmail.com.</t>
    </r>
  </si>
  <si>
    <r>
      <rPr>
        <b/>
        <sz val="11"/>
        <color indexed="8"/>
        <rFont val="Calibri"/>
        <family val="2"/>
      </rPr>
      <t>Animation PNA / Ardops / Nathalie DUPORGE</t>
    </r>
    <r>
      <rPr>
        <sz val="11"/>
        <color theme="1"/>
        <rFont val="Calibri"/>
        <family val="2"/>
      </rPr>
      <t xml:space="preserve"> : participent à la rédaction du </t>
    </r>
    <r>
      <rPr>
        <b/>
        <sz val="11"/>
        <color indexed="8"/>
        <rFont val="Calibri"/>
        <family val="2"/>
      </rPr>
      <t xml:space="preserve">plan d’action régional </t>
    </r>
    <r>
      <rPr>
        <sz val="11"/>
        <color theme="1"/>
        <rFont val="Calibri"/>
        <family val="2"/>
      </rPr>
      <t>de l’Iguane des petites Antilles avec les partenaires régionaux, sur la base des actions définies à l’atelier régional de novembre 2022, et présentées aux COTEC du PNA de décembre 2022.</t>
    </r>
  </si>
  <si>
    <r>
      <rPr>
        <b/>
        <sz val="11"/>
        <color indexed="8"/>
        <rFont val="Calibri"/>
        <family val="2"/>
      </rPr>
      <t>Animation PNA</t>
    </r>
    <r>
      <rPr>
        <sz val="11"/>
        <color theme="1"/>
        <rFont val="Calibri"/>
        <family val="2"/>
      </rPr>
      <t xml:space="preserve"> : diffuse au réseau un compte-rendu des colloques 2021 et 2022 de </t>
    </r>
    <r>
      <rPr>
        <b/>
        <sz val="11"/>
        <color indexed="8"/>
        <rFont val="Calibri"/>
        <family val="2"/>
      </rPr>
      <t>l’ISG,</t>
    </r>
    <r>
      <rPr>
        <sz val="11"/>
        <color theme="1"/>
        <rFont val="Calibri"/>
        <family val="2"/>
      </rPr>
      <t xml:space="preserve"> et encourage ses membres à participer au colloque 2023 de </t>
    </r>
    <r>
      <rPr>
        <b/>
        <sz val="11"/>
        <color indexed="8"/>
        <rFont val="Calibri"/>
        <family val="2"/>
      </rPr>
      <t>l’ISG.</t>
    </r>
  </si>
  <si>
    <r>
      <rPr>
        <b/>
        <sz val="11"/>
        <color indexed="8"/>
        <rFont val="Calibri"/>
        <family val="2"/>
      </rPr>
      <t>COTEC</t>
    </r>
    <r>
      <rPr>
        <sz val="11"/>
        <color theme="1"/>
        <rFont val="Calibri"/>
        <family val="2"/>
      </rPr>
      <t xml:space="preserve"> : souhaitent obtenir l’avis du </t>
    </r>
    <r>
      <rPr>
        <b/>
        <sz val="11"/>
        <color indexed="8"/>
        <rFont val="Calibri"/>
        <family val="2"/>
      </rPr>
      <t>réseau d’experts</t>
    </r>
    <r>
      <rPr>
        <sz val="11"/>
        <color theme="1"/>
        <rFont val="Calibri"/>
        <family val="2"/>
      </rPr>
      <t xml:space="preserve"> quant à la </t>
    </r>
    <r>
      <rPr>
        <b/>
        <sz val="11"/>
        <color indexed="8"/>
        <rFont val="Calibri"/>
        <family val="2"/>
      </rPr>
      <t>définition des objectifs d’études génétiques et leur planification</t>
    </r>
    <r>
      <rPr>
        <sz val="11"/>
        <color theme="1"/>
        <rFont val="Calibri"/>
        <family val="2"/>
      </rPr>
      <t xml:space="preserve"> dans le cadre du PNA. Les COTECs proposent les points suivants : </t>
    </r>
    <r>
      <rPr>
        <b/>
        <sz val="11"/>
        <color indexed="8"/>
        <rFont val="Calibri"/>
        <family val="2"/>
      </rPr>
      <t>(i)</t>
    </r>
    <r>
      <rPr>
        <sz val="11"/>
        <color theme="1"/>
        <rFont val="Calibri"/>
        <family val="2"/>
      </rPr>
      <t xml:space="preserve"> réaliser une étude génétique des individus de phénotype delicatissima rencontrés en Guadeloupe continentale et aux Saintes afin d’orienter les mesures de conservation du prochain PNA ; </t>
    </r>
    <r>
      <rPr>
        <b/>
        <sz val="11"/>
        <color indexed="8"/>
        <rFont val="Calibri"/>
        <family val="2"/>
      </rPr>
      <t>(ii)</t>
    </r>
    <r>
      <rPr>
        <sz val="11"/>
        <color theme="1"/>
        <rFont val="Calibri"/>
        <family val="2"/>
      </rPr>
      <t xml:space="preserve"> réaliser une étude génétique, biologique et morphologique sur les iguanes invasifs capturés dans le cadre des réseaux de veille en Martinique et en Guadeloupe, afin de comprendre la dynamique de colonisation et les capacités reproductrices selon la lignée à laquelle ils appartiennent (I. iguana ou I. iguana rhinolopha). L’animation du PNA diffuse le rapport d’état des lieux des connaissances génétiques au réseau d’experts, en amont d’une réunion d’experts qui se tiendra de façon commune aux deux territoires le 2 février. La planification des études génétiques dès 2023 dépendra donc des avis du réseau d’experts, validés en COPIL du 9 février</t>
    </r>
  </si>
  <si>
    <r>
      <rPr>
        <b/>
        <sz val="11"/>
        <color indexed="8"/>
        <rFont val="Calibri"/>
        <family val="2"/>
      </rPr>
      <t xml:space="preserve">Ardops / DUPORGE </t>
    </r>
    <r>
      <rPr>
        <sz val="11"/>
        <color theme="1"/>
        <rFont val="Calibri"/>
        <family val="2"/>
      </rPr>
      <t>: terminent l’</t>
    </r>
    <r>
      <rPr>
        <b/>
        <sz val="11"/>
        <color indexed="8"/>
        <rFont val="Calibri"/>
        <family val="2"/>
      </rPr>
      <t xml:space="preserve">étude télémétrique expérimentale </t>
    </r>
    <r>
      <rPr>
        <sz val="11"/>
        <color theme="1"/>
        <rFont val="Calibri"/>
        <family val="2"/>
      </rPr>
      <t>pour établir un protocole d’après le modèle de balise optimal en terme de fonctionnement et de réduction du dérangement des animaux</t>
    </r>
  </si>
  <si>
    <r>
      <rPr>
        <b/>
        <sz val="11"/>
        <color indexed="8"/>
        <rFont val="Calibri"/>
        <family val="2"/>
      </rPr>
      <t>Ardops / ATE St-Barthélemy</t>
    </r>
    <r>
      <rPr>
        <sz val="11"/>
        <color theme="1"/>
        <rFont val="Calibri"/>
        <family val="2"/>
      </rPr>
      <t xml:space="preserve"> : publient une</t>
    </r>
    <r>
      <rPr>
        <b/>
        <sz val="11"/>
        <color indexed="8"/>
        <rFont val="Calibri"/>
        <family val="2"/>
      </rPr>
      <t xml:space="preserve"> étude qualitative sur les ressources alimentaires </t>
    </r>
    <r>
      <rPr>
        <sz val="11"/>
        <color theme="1"/>
        <rFont val="Calibri"/>
        <family val="2"/>
      </rPr>
      <t>de l’Iguane des petites Antilles sur l’ensemble de son aire de répartition</t>
    </r>
  </si>
  <si>
    <r>
      <rPr>
        <b/>
        <sz val="11"/>
        <color indexed="8"/>
        <rFont val="Calibri"/>
        <family val="2"/>
      </rPr>
      <t>F. Désigaux</t>
    </r>
    <r>
      <rPr>
        <sz val="11"/>
        <color theme="1"/>
        <rFont val="Calibri"/>
        <family val="2"/>
      </rPr>
      <t xml:space="preserve"> : poursuit sa </t>
    </r>
    <r>
      <rPr>
        <b/>
        <sz val="11"/>
        <color indexed="8"/>
        <rFont val="Calibri"/>
        <family val="2"/>
      </rPr>
      <t>thèse sur l’écologie comportementale et la socio-écologie</t>
    </r>
  </si>
  <si>
    <t>Nicolas PARANTHOËN</t>
  </si>
  <si>
    <t>DEAL 971 animation PNA</t>
  </si>
  <si>
    <t>MTE MIG Bio 971 2023</t>
  </si>
  <si>
    <t>DEAL 972 animation PNA</t>
  </si>
  <si>
    <t>MTE MIG Bio 972 2023</t>
  </si>
  <si>
    <t>ONF Guadeloupe</t>
  </si>
  <si>
    <t>ONF Martinique</t>
  </si>
  <si>
    <t>Cf. Avis n°03 (coût animation PNA)</t>
  </si>
  <si>
    <t>Marina MOUTOU</t>
  </si>
  <si>
    <t>Linsay VINCENTI</t>
  </si>
  <si>
    <t>Coût interne OFB</t>
  </si>
  <si>
    <t>Temps agent DEAL</t>
  </si>
  <si>
    <t>Jérôme LABRY</t>
  </si>
  <si>
    <t>DEAL Guadeloupe 2022-23</t>
  </si>
  <si>
    <t>DEAL Martinique 2022-23</t>
  </si>
  <si>
    <t>Estimation d'après coût prestation en 2021 et 2022</t>
  </si>
  <si>
    <t>Achat matériel de régulation</t>
  </si>
  <si>
    <t>MTE, Domaine canin, tiers</t>
  </si>
  <si>
    <t>Temps agent Titè</t>
  </si>
  <si>
    <t>Cf. Avis n°03 (coût animation PNA)
Temps agent Titè</t>
  </si>
  <si>
    <t>Coût supporté sur budget 2022</t>
  </si>
  <si>
    <t>Alexis GUILLEUX</t>
  </si>
  <si>
    <t>8 jours TFT ONF</t>
  </si>
  <si>
    <t>PNRM</t>
  </si>
  <si>
    <t>À rechercher</t>
  </si>
  <si>
    <t>?</t>
  </si>
  <si>
    <t>35 jours TFT ONF attribués</t>
  </si>
  <si>
    <t>Temps agent DEAL
Cf. Avis n°03 (coût animation PNA)</t>
  </si>
  <si>
    <t>Cf. Avis n°03 (coût animation PNA)
Coût supporté par budget 2022</t>
  </si>
  <si>
    <t>Cf. Avis n°03 (coût animation PNA)
+ coût interne Ardops
+ coût interne Duporge</t>
  </si>
  <si>
    <t>Coût légèrement inférieur aux prestations en 2019, 2020, 2021 et 2022 (Le Gaïac)</t>
  </si>
  <si>
    <t>Estimation coût d'après mission CMR 2022</t>
  </si>
  <si>
    <t>Coût interne thèse</t>
  </si>
  <si>
    <t>Coût interne Ardops et ATE</t>
  </si>
  <si>
    <t>Temps agent experts sur fonds propres</t>
  </si>
  <si>
    <t>Temps partenaires sur fonds propres</t>
  </si>
  <si>
    <r>
      <rPr>
        <b/>
        <sz val="11"/>
        <color indexed="8"/>
        <rFont val="Calibri"/>
        <family val="2"/>
      </rPr>
      <t>Coût annuel animation PNA IPA</t>
    </r>
    <r>
      <rPr>
        <sz val="11"/>
        <color theme="1"/>
        <rFont val="Calibri"/>
        <family val="2"/>
      </rPr>
      <t xml:space="preserve"> (compté 1 seule fois ici pour toutes les décisions, à l'échelle Antilles)
- Postes animateurs sur financement DEAL
- Postes VSC sur financement MIG Biodiversité
- 1000 € en charges externes par territoire pour frais COTEC IPA 2023 en présentiel</t>
    </r>
  </si>
  <si>
    <t>Budget PLIC différencié du PNA</t>
  </si>
  <si>
    <r>
      <rPr>
        <b/>
        <sz val="11"/>
        <color indexed="8"/>
        <rFont val="Calibri"/>
        <family val="2"/>
      </rPr>
      <t>Animation PNA</t>
    </r>
    <r>
      <rPr>
        <sz val="11"/>
        <color theme="1"/>
        <rFont val="Calibri"/>
        <family val="2"/>
      </rPr>
      <t xml:space="preserve"> : poursuit le suivi démographique et la</t>
    </r>
    <r>
      <rPr>
        <b/>
        <sz val="11"/>
        <color indexed="8"/>
        <rFont val="Calibri"/>
        <family val="2"/>
      </rPr>
      <t xml:space="preserve"> régulation des individus et des nids d’iguanes invasifs sur la zone portuaire de Jarry</t>
    </r>
    <r>
      <rPr>
        <sz val="11"/>
        <color theme="1"/>
        <rFont val="Calibri"/>
        <family val="2"/>
      </rPr>
      <t xml:space="preserve">, via </t>
    </r>
    <r>
      <rPr>
        <b/>
        <sz val="11"/>
        <color indexed="8"/>
        <rFont val="Calibri"/>
        <family val="2"/>
      </rPr>
      <t>(i)</t>
    </r>
    <r>
      <rPr>
        <sz val="11"/>
        <color theme="1"/>
        <rFont val="Calibri"/>
        <family val="2"/>
      </rPr>
      <t xml:space="preserve"> l’intervention des techniciens ONF, </t>
    </r>
    <r>
      <rPr>
        <b/>
        <sz val="11"/>
        <color indexed="8"/>
        <rFont val="Calibri"/>
        <family val="2"/>
      </rPr>
      <t>(ii)</t>
    </r>
    <r>
      <rPr>
        <sz val="11"/>
        <color theme="1"/>
        <rFont val="Calibri"/>
        <family val="2"/>
      </rPr>
      <t xml:space="preserve"> l’appui des nouveaux opérateurs intéressés dont le Domaine canin dans le cadre de son projet « opération coup de poing », </t>
    </r>
    <r>
      <rPr>
        <b/>
        <sz val="11"/>
        <color indexed="8"/>
        <rFont val="Calibri"/>
        <family val="2"/>
      </rPr>
      <t>(iii)</t>
    </r>
    <r>
      <rPr>
        <sz val="11"/>
        <color theme="1"/>
        <rFont val="Calibri"/>
        <family val="2"/>
      </rPr>
      <t xml:space="preserve"> le test du protocole de tir à vue proposé par l’OFB, </t>
    </r>
    <r>
      <rPr>
        <b/>
        <sz val="11"/>
        <color indexed="8"/>
        <rFont val="Calibri"/>
        <family val="2"/>
      </rPr>
      <t>(iv)</t>
    </r>
    <r>
      <rPr>
        <sz val="11"/>
        <color theme="1"/>
        <rFont val="Calibri"/>
        <family val="2"/>
      </rPr>
      <t xml:space="preserve"> la création d’un réseau de veille incluant notamment le GPMG et ses concessionnaires et</t>
    </r>
    <r>
      <rPr>
        <b/>
        <sz val="11"/>
        <color indexed="8"/>
        <rFont val="Calibri"/>
        <family val="2"/>
      </rPr>
      <t xml:space="preserve"> (v)</t>
    </r>
    <r>
      <rPr>
        <sz val="11"/>
        <color theme="1"/>
        <rFont val="Calibri"/>
        <family val="2"/>
      </rPr>
      <t xml:space="preserve"> l’installation de systèmes anti-iguanes aux amarres des embarcations</t>
    </r>
  </si>
  <si>
    <t>Temps agent Titè Chargée de mission vie associative</t>
  </si>
  <si>
    <r>
      <t>Estimation coût mise en place d'une ligne de signalement iguane rayé avec redirection d'appels, d'après coût en Martinique (</t>
    </r>
    <r>
      <rPr>
        <b/>
        <sz val="11"/>
        <color indexed="8"/>
        <rFont val="Calibri"/>
        <family val="2"/>
      </rPr>
      <t>735,63 €</t>
    </r>
    <r>
      <rPr>
        <sz val="11"/>
        <color theme="1"/>
        <rFont val="Calibri"/>
        <family val="2"/>
      </rPr>
      <t>)</t>
    </r>
  </si>
  <si>
    <r>
      <t>Coût supporté sur budget 2022 (</t>
    </r>
    <r>
      <rPr>
        <b/>
        <sz val="11"/>
        <color indexed="8"/>
        <rFont val="Calibri"/>
        <family val="2"/>
      </rPr>
      <t>89 404 €</t>
    </r>
    <r>
      <rPr>
        <sz val="11"/>
        <color theme="1"/>
        <rFont val="Calibri"/>
        <family val="2"/>
      </rPr>
      <t>)</t>
    </r>
  </si>
  <si>
    <t>À demander</t>
  </si>
  <si>
    <t>DEAL Martinique 2023</t>
  </si>
  <si>
    <t>Frais logistiques de la mission assurée par HELP SARL (location véhicule transport matériel vers l'îlet Chancel, etc.)</t>
  </si>
  <si>
    <t>Frais approximatifs pour déployer un protocole de biosécurité post-dératisation au-delà du seul contrôle des postes d'appâtage</t>
  </si>
  <si>
    <t>Recheche financement par Titè</t>
  </si>
  <si>
    <r>
      <t xml:space="preserve">Estimation approximative d'après projet de convention pour le rachat de 20 moutons.
</t>
    </r>
    <r>
      <rPr>
        <b/>
        <sz val="11"/>
        <color indexed="60"/>
        <rFont val="Calibri"/>
        <family val="2"/>
      </rPr>
      <t>À voir… réserve pour dératisation si besoin.</t>
    </r>
  </si>
  <si>
    <t>DEAL Guadeloupe 2023</t>
  </si>
  <si>
    <t>10 jours TFT ONF attribués</t>
  </si>
  <si>
    <t>Budget pour les animations scolaires et grand public 2023</t>
  </si>
  <si>
    <r>
      <t xml:space="preserve">Budget </t>
    </r>
    <r>
      <rPr>
        <sz val="11"/>
        <color indexed="60"/>
        <rFont val="Calibri"/>
        <family val="2"/>
      </rPr>
      <t xml:space="preserve">approximatif </t>
    </r>
    <r>
      <rPr>
        <sz val="11"/>
        <color theme="1"/>
        <rFont val="Calibri"/>
        <family val="2"/>
      </rPr>
      <t>pour la sensibilisation des opérateurs touristiques 2023</t>
    </r>
  </si>
  <si>
    <t>Coût interne à RNPT</t>
  </si>
  <si>
    <r>
      <rPr>
        <b/>
        <sz val="11"/>
        <color indexed="8"/>
        <rFont val="Calibri"/>
        <family val="2"/>
      </rPr>
      <t>COTEC</t>
    </r>
    <r>
      <rPr>
        <sz val="11"/>
        <color theme="1"/>
        <rFont val="Calibri"/>
        <family val="2"/>
      </rPr>
      <t xml:space="preserve"> : souhaitent obtenir l’avis du</t>
    </r>
    <r>
      <rPr>
        <b/>
        <sz val="11"/>
        <color indexed="8"/>
        <rFont val="Calibri"/>
        <family val="2"/>
      </rPr>
      <t xml:space="preserve"> réseau d’experts</t>
    </r>
    <r>
      <rPr>
        <sz val="11"/>
        <color theme="1"/>
        <rFont val="Calibri"/>
        <family val="2"/>
      </rPr>
      <t xml:space="preserve"> quant au choix des </t>
    </r>
    <r>
      <rPr>
        <b/>
        <sz val="11"/>
        <color indexed="8"/>
        <rFont val="Calibri"/>
        <family val="2"/>
      </rPr>
      <t>protocoles de suivi des populations d’Iguane des petites Antilles de Petite Terre, La Désirade et l’îlet Chancel</t>
    </r>
    <r>
      <rPr>
        <sz val="11"/>
        <color theme="1"/>
        <rFont val="Calibri"/>
        <family val="2"/>
      </rPr>
      <t xml:space="preserve"> pour les prochaines années. L’animation du PNA diffuse le rapport de </t>
    </r>
    <r>
      <rPr>
        <i/>
        <sz val="11"/>
        <color indexed="8"/>
        <rFont val="Calibri"/>
        <family val="2"/>
      </rPr>
      <t>Warret Rodrigues, Angin et Besnard, 2023</t>
    </r>
    <r>
      <rPr>
        <sz val="11"/>
        <color theme="1"/>
        <rFont val="Calibri"/>
        <family val="2"/>
      </rPr>
      <t xml:space="preserve"> sur la démographie de I. delicatissima au réseau d’experts, en amont d’une réunion d’experts en dynamique des populations, qui se tiendra de façon commune aux deux territoires le 2 février. La poursuite des missions CMR sur ces 3 populations et du distance sampling à Petite Terre en 2023 dépendra donc des avis du réseau d’experts, validés en COPIL du 9 février</t>
    </r>
  </si>
  <si>
    <t>RE_1</t>
  </si>
  <si>
    <t>RE_2</t>
  </si>
  <si>
    <t>RE_3</t>
  </si>
  <si>
    <r>
      <rPr>
        <b/>
        <sz val="11"/>
        <color indexed="8"/>
        <rFont val="Calibri"/>
        <family val="2"/>
      </rPr>
      <t>ONF-Titè (RNPT)</t>
    </r>
    <r>
      <rPr>
        <sz val="11"/>
        <color theme="1"/>
        <rFont val="Calibri"/>
        <family val="2"/>
      </rPr>
      <t xml:space="preserve"> : poursuivent la mise en œuvre du</t>
    </r>
    <r>
      <rPr>
        <b/>
        <sz val="11"/>
        <color indexed="8"/>
        <rFont val="Calibri"/>
        <family val="2"/>
      </rPr>
      <t xml:space="preserve"> protocole CMR et distance sampling à Petite Terre</t>
    </r>
    <r>
      <rPr>
        <sz val="11"/>
        <color theme="1"/>
        <rFont val="Calibri"/>
        <family val="2"/>
      </rPr>
      <t>, en intégrant un suivi sanitaire</t>
    </r>
  </si>
  <si>
    <r>
      <rPr>
        <b/>
        <sz val="11"/>
        <color indexed="8"/>
        <rFont val="Calibri"/>
        <family val="2"/>
      </rPr>
      <t xml:space="preserve">Animation PNA </t>
    </r>
    <r>
      <rPr>
        <sz val="11"/>
        <color theme="1"/>
        <rFont val="Calibri"/>
        <family val="2"/>
      </rPr>
      <t xml:space="preserve">: lance une consultation pour reconduire la mise en œuvre du </t>
    </r>
    <r>
      <rPr>
        <b/>
        <sz val="11"/>
        <color indexed="8"/>
        <rFont val="Calibri"/>
        <family val="2"/>
      </rPr>
      <t>protocole</t>
    </r>
    <r>
      <rPr>
        <sz val="11"/>
        <color theme="1"/>
        <rFont val="Calibri"/>
        <family val="2"/>
      </rPr>
      <t xml:space="preserve"> </t>
    </r>
    <r>
      <rPr>
        <b/>
        <sz val="11"/>
        <color indexed="8"/>
        <rFont val="Calibri"/>
        <family val="2"/>
      </rPr>
      <t xml:space="preserve">CMR à la Pointe des Colibris (La Désirade) </t>
    </r>
    <r>
      <rPr>
        <sz val="11"/>
        <color theme="1"/>
        <rFont val="Calibri"/>
        <family val="2"/>
      </rPr>
      <t>en intégrant la zone de restauration écologique</t>
    </r>
  </si>
  <si>
    <r>
      <rPr>
        <b/>
        <sz val="11"/>
        <color indexed="8"/>
        <rFont val="Calibri"/>
        <family val="2"/>
      </rPr>
      <t xml:space="preserve">Animation PNA </t>
    </r>
    <r>
      <rPr>
        <sz val="11"/>
        <color indexed="8"/>
        <rFont val="Calibri"/>
        <family val="2"/>
      </rPr>
      <t xml:space="preserve">: lance une consultation pour reconduire la mise en œuvre du </t>
    </r>
    <r>
      <rPr>
        <b/>
        <sz val="11"/>
        <color indexed="8"/>
        <rFont val="Calibri"/>
        <family val="2"/>
      </rPr>
      <t>protocole CMR sur l'îlet Chancel, incluant un volet expérimental pour tester la photo-identification</t>
    </r>
  </si>
  <si>
    <t>RE_4</t>
  </si>
  <si>
    <r>
      <rPr>
        <b/>
        <sz val="11"/>
        <color indexed="8"/>
        <rFont val="Calibri"/>
        <family val="2"/>
      </rPr>
      <t xml:space="preserve">Animation PNA </t>
    </r>
    <r>
      <rPr>
        <sz val="11"/>
        <color theme="1"/>
        <rFont val="Calibri"/>
        <family val="2"/>
      </rPr>
      <t xml:space="preserve">: lance une consultation pour définir et mettre en œuvre un </t>
    </r>
    <r>
      <rPr>
        <b/>
        <sz val="11"/>
        <color indexed="8"/>
        <rFont val="Calibri"/>
        <family val="2"/>
      </rPr>
      <t>protocole de comptages répétés sur l'île de la La Désirade</t>
    </r>
    <r>
      <rPr>
        <sz val="11"/>
        <color theme="1"/>
        <rFont val="Calibri"/>
        <family val="2"/>
      </rPr>
      <t>, pour permettre un suivi démographique sur la totalité de l'île et assurer une veille quant à la présence d'Iguane commun ou d'hybrides</t>
    </r>
  </si>
  <si>
    <t>DEAL Guadeioupe 2023</t>
  </si>
  <si>
    <t>TOTAL PNA IPA 2023</t>
  </si>
  <si>
    <t>TOTAL 2 PNA 2023</t>
  </si>
  <si>
    <t>TOTAL PNA TM 2023</t>
  </si>
  <si>
    <t>TOTAUX PAR FINANCEMENTS</t>
  </si>
  <si>
    <t>DEAL Guadeloupe 2023 - ONF</t>
  </si>
  <si>
    <t>DEAL Guadeloupe 2022-23 - ONF</t>
  </si>
  <si>
    <t>DEAL Martinique 2023 - ONF</t>
  </si>
  <si>
    <t>DEAL Martinique 2022-23 - ONF</t>
  </si>
  <si>
    <t>Sous-total Guadeloupe</t>
  </si>
  <si>
    <t>Sous-total Martinique</t>
  </si>
  <si>
    <t>DEAL Guadeloupe 2022-23 - Gaïac</t>
  </si>
  <si>
    <t>DEAL Martinique 2022-23 - PNRM</t>
  </si>
  <si>
    <t>Modification de ligne de dépenses à demander : com' =&gt; gestion ovin</t>
  </si>
  <si>
    <t>Modification de ligne de dépenses à demander : 6500 € com =&gt; gestion ovin</t>
  </si>
  <si>
    <r>
      <t xml:space="preserve">+ </t>
    </r>
    <r>
      <rPr>
        <b/>
        <sz val="11"/>
        <color indexed="8"/>
        <rFont val="Calibri"/>
        <family val="2"/>
      </rPr>
      <t>12 041,85 €</t>
    </r>
    <r>
      <rPr>
        <sz val="11"/>
        <color theme="1"/>
        <rFont val="Calibri"/>
        <family val="2"/>
      </rPr>
      <t xml:space="preserve"> de reliquat sur Plan de relance 2021-2023
+ autorisation pour 3 000 € achat tshirts intervenants réseau veille sur ce budget de 4 500 €</t>
    </r>
  </si>
  <si>
    <t>À rechercher Titè</t>
  </si>
  <si>
    <t>Région Guadeloupe</t>
  </si>
  <si>
    <r>
      <t xml:space="preserve">Dépend des avis n°15, 18 et 19 en premier lieu.
NB : Flyers déjà existants et imprimés pour publipostage à La Désirade
</t>
    </r>
    <r>
      <rPr>
        <b/>
        <sz val="11"/>
        <color indexed="60"/>
        <rFont val="Calibri"/>
        <family val="2"/>
      </rPr>
      <t>Budget minimal à 4 000 € en attendant</t>
    </r>
  </si>
  <si>
    <r>
      <t xml:space="preserve">Coût </t>
    </r>
    <r>
      <rPr>
        <sz val="11"/>
        <color indexed="60"/>
        <rFont val="Calibri"/>
        <family val="2"/>
      </rPr>
      <t>approximatif</t>
    </r>
    <r>
      <rPr>
        <sz val="11"/>
        <color theme="1"/>
        <rFont val="Calibri"/>
        <family val="2"/>
      </rPr>
      <t xml:space="preserve"> (rappel du coût de l'étude de Angin, Warret Rodrigues et Guiougou 2021 : 17 890 €)</t>
    </r>
  </si>
  <si>
    <t>Carabine supplémentaire</t>
  </si>
  <si>
    <t>5 jours TFT ONF</t>
  </si>
  <si>
    <t>20 jours TFT ONF</t>
  </si>
  <si>
    <t>Frais logistiques de la mission en partenarait avec le RSMA.
A priori pas d'ameublissement en février-mars.
Utilisé pour achat matériel enclos + éventuel déploiement sur MIG Bio</t>
  </si>
  <si>
    <t>Estimation coût d'après mission CMR antérieures</t>
  </si>
  <si>
    <r>
      <rPr>
        <b/>
        <sz val="11"/>
        <rFont val="Calibri"/>
        <family val="2"/>
      </rPr>
      <t>COTEC</t>
    </r>
    <r>
      <rPr>
        <sz val="11"/>
        <rFont val="Calibri"/>
        <family val="2"/>
      </rPr>
      <t xml:space="preserve"> : estime que la </t>
    </r>
    <r>
      <rPr>
        <b/>
        <sz val="11"/>
        <rFont val="Calibri"/>
        <family val="2"/>
      </rPr>
      <t xml:space="preserve">traduction bilatérale d’un résumé en anglais et en français de certaines ressources documentaires </t>
    </r>
    <r>
      <rPr>
        <sz val="11"/>
        <rFont val="Calibri"/>
        <family val="2"/>
      </rPr>
      <t>n’est pas une priorité en 2023.</t>
    </r>
  </si>
  <si>
    <r>
      <t>COTEC</t>
    </r>
    <r>
      <rPr>
        <sz val="11"/>
        <rFont val="Calibri"/>
        <family val="2"/>
      </rPr>
      <t xml:space="preserve"> : propose qu'un argumentaire soit rédigé pour justifier l'intérêt d'un arrêté préfectoral définissant les modalités de formation et d'habilitation pour la reconnaissance, la capture et la mise à mort de des iguanes invasifs sur l'archipel de Guadeloupe</t>
    </r>
  </si>
  <si>
    <r>
      <t>Animation PNA &amp; DEAL Guadeloupe</t>
    </r>
    <r>
      <rPr>
        <sz val="11"/>
        <rFont val="Calibri"/>
        <family val="2"/>
      </rPr>
      <t xml:space="preserve"> : organisent une réunion d'information aux </t>
    </r>
    <r>
      <rPr>
        <b/>
        <sz val="11"/>
        <rFont val="Calibri"/>
        <family val="2"/>
      </rPr>
      <t>nouveaux opérateurs</t>
    </r>
    <r>
      <rPr>
        <sz val="11"/>
        <rFont val="Calibri"/>
        <family val="2"/>
      </rPr>
      <t xml:space="preserve"> intéressés pour soutenir les actions de</t>
    </r>
    <r>
      <rPr>
        <b/>
        <sz val="11"/>
        <rFont val="Calibri"/>
        <family val="2"/>
      </rPr>
      <t xml:space="preserve"> régulation des iguanes invasifs</t>
    </r>
    <r>
      <rPr>
        <sz val="11"/>
        <rFont val="Calibri"/>
        <family val="2"/>
      </rPr>
      <t>, afin de définir les modalités de leur intervention (formation, organisation, matériel, etc.)</t>
    </r>
  </si>
  <si>
    <r>
      <t xml:space="preserve">Cf. Avis n°03 (coût animation PNA)
Temps agent Titè
</t>
    </r>
    <r>
      <rPr>
        <b/>
        <sz val="11"/>
        <color indexed="60"/>
        <rFont val="Calibri"/>
        <family val="2"/>
      </rPr>
      <t>2023 = concertation.</t>
    </r>
  </si>
  <si>
    <r>
      <rPr>
        <b/>
        <sz val="11"/>
        <color indexed="8"/>
        <rFont val="Calibri"/>
        <family val="2"/>
      </rPr>
      <t>Animation PNA</t>
    </r>
    <r>
      <rPr>
        <sz val="11"/>
        <color theme="1"/>
        <rFont val="Calibri"/>
        <family val="2"/>
      </rPr>
      <t xml:space="preserve"> : poursuit l’animation régulière de la </t>
    </r>
    <r>
      <rPr>
        <b/>
        <sz val="11"/>
        <color indexed="8"/>
        <rFont val="Calibri"/>
        <family val="2"/>
      </rPr>
      <t xml:space="preserve">page Facebook </t>
    </r>
    <r>
      <rPr>
        <sz val="11"/>
        <color theme="1"/>
        <rFont val="Calibri"/>
        <family val="2"/>
      </rPr>
      <t>du réseau Iguane des petites Antilles avec un prévisionnel de publication</t>
    </r>
  </si>
  <si>
    <r>
      <t>COTEC</t>
    </r>
    <r>
      <rPr>
        <sz val="11"/>
        <rFont val="Calibri"/>
        <family val="2"/>
      </rPr>
      <t xml:space="preserve"> : propose de soumettre à nouveau le </t>
    </r>
    <r>
      <rPr>
        <b/>
        <sz val="11"/>
        <rFont val="Calibri"/>
        <family val="2"/>
      </rPr>
      <t>PLIC à l'avis du CSRPN</t>
    </r>
    <r>
      <rPr>
        <sz val="11"/>
        <rFont val="Calibri"/>
        <family val="2"/>
      </rPr>
      <t xml:space="preserve"> pour son application en Guadeloupe</t>
    </r>
  </si>
  <si>
    <r>
      <rPr>
        <b/>
        <sz val="11"/>
        <color indexed="8"/>
        <rFont val="Calibri"/>
        <family val="2"/>
      </rPr>
      <t>COTECs</t>
    </r>
    <r>
      <rPr>
        <sz val="11"/>
        <color theme="1"/>
        <rFont val="Calibri"/>
        <family val="2"/>
      </rPr>
      <t xml:space="preserve"> : sollicitent le</t>
    </r>
    <r>
      <rPr>
        <b/>
        <sz val="11"/>
        <color indexed="8"/>
        <rFont val="Calibri"/>
        <family val="2"/>
      </rPr>
      <t xml:space="preserve"> réseau d’experts </t>
    </r>
    <r>
      <rPr>
        <sz val="11"/>
        <color theme="1"/>
        <rFont val="Calibri"/>
        <family val="2"/>
      </rPr>
      <t>auprès de l’animation du PNA sur</t>
    </r>
    <r>
      <rPr>
        <b/>
        <sz val="11"/>
        <color indexed="8"/>
        <rFont val="Calibri"/>
        <family val="2"/>
      </rPr>
      <t xml:space="preserve"> (i)</t>
    </r>
    <r>
      <rPr>
        <sz val="11"/>
        <color theme="1"/>
        <rFont val="Calibri"/>
        <family val="2"/>
      </rPr>
      <t xml:space="preserve"> les protocoles de </t>
    </r>
    <r>
      <rPr>
        <b/>
        <sz val="11"/>
        <color indexed="8"/>
        <rFont val="Calibri"/>
        <family val="2"/>
      </rPr>
      <t>suivis démographiques</t>
    </r>
    <r>
      <rPr>
        <sz val="11"/>
        <color theme="1"/>
        <rFont val="Calibri"/>
        <family val="2"/>
      </rPr>
      <t xml:space="preserve"> des populations à poursuivre (cf. action III.1 et avis n°47), et </t>
    </r>
    <r>
      <rPr>
        <b/>
        <sz val="11"/>
        <color indexed="8"/>
        <rFont val="Calibri"/>
        <family val="2"/>
      </rPr>
      <t>(ii)</t>
    </r>
    <r>
      <rPr>
        <sz val="11"/>
        <color theme="1"/>
        <rFont val="Calibri"/>
        <family val="2"/>
      </rPr>
      <t xml:space="preserve"> les </t>
    </r>
    <r>
      <rPr>
        <b/>
        <sz val="11"/>
        <color indexed="8"/>
        <rFont val="Calibri"/>
        <family val="2"/>
      </rPr>
      <t>études</t>
    </r>
    <r>
      <rPr>
        <sz val="11"/>
        <color theme="1"/>
        <rFont val="Calibri"/>
        <family val="2"/>
      </rPr>
      <t xml:space="preserve"> </t>
    </r>
    <r>
      <rPr>
        <b/>
        <sz val="11"/>
        <color indexed="8"/>
        <rFont val="Calibri"/>
        <family val="2"/>
      </rPr>
      <t>génétiques</t>
    </r>
    <r>
      <rPr>
        <sz val="11"/>
        <color theme="1"/>
        <rFont val="Calibri"/>
        <family val="2"/>
      </rPr>
      <t xml:space="preserve"> à planifier (cf. action III.2 et avis n°48)</t>
    </r>
  </si>
  <si>
    <r>
      <rPr>
        <b/>
        <sz val="11"/>
        <color indexed="8"/>
        <rFont val="Calibri"/>
        <family val="2"/>
      </rPr>
      <t>COTEC</t>
    </r>
    <r>
      <rPr>
        <sz val="11"/>
        <color theme="1"/>
        <rFont val="Calibri"/>
        <family val="2"/>
      </rPr>
      <t xml:space="preserve"> : propose la création d’une</t>
    </r>
    <r>
      <rPr>
        <b/>
        <sz val="11"/>
        <color indexed="8"/>
        <rFont val="Calibri"/>
        <family val="2"/>
      </rPr>
      <t xml:space="preserve"> fiche réflexe « Intervention en cas d’observation d’un Iguane des petites Antilles en Guadeloupe continentale ou aux Saintes » </t>
    </r>
    <r>
      <rPr>
        <sz val="11"/>
        <color theme="1"/>
        <rFont val="Calibri"/>
        <family val="2"/>
      </rPr>
      <t>après clarification des études génétiques à planifier (cf. avis n°48)</t>
    </r>
  </si>
  <si>
    <r>
      <rPr>
        <b/>
        <sz val="11"/>
        <color indexed="8"/>
        <rFont val="Calibri"/>
        <family val="2"/>
      </rPr>
      <t>Animation PNA – Titè</t>
    </r>
    <r>
      <rPr>
        <sz val="11"/>
        <color theme="1"/>
        <rFont val="Calibri"/>
        <family val="2"/>
      </rPr>
      <t xml:space="preserve"> : identifient les infrastructures qui constituent des </t>
    </r>
    <r>
      <rPr>
        <b/>
        <sz val="11"/>
        <color indexed="8"/>
        <rFont val="Calibri"/>
        <family val="2"/>
      </rPr>
      <t xml:space="preserve">obstacles mortels sur les corridors écologiques empruntés par l'Iguane des petites Antilles </t>
    </r>
    <r>
      <rPr>
        <sz val="11"/>
        <color theme="1"/>
        <rFont val="Calibri"/>
        <family val="2"/>
      </rPr>
      <t>afin d'identifer des mesures de conservation adaptées (modification du matériel de protection des jardins, privés, etc.) (cf. avis n°29)</t>
    </r>
  </si>
  <si>
    <r>
      <rPr>
        <b/>
        <sz val="11"/>
        <color indexed="8"/>
        <rFont val="Calibri"/>
        <family val="2"/>
      </rPr>
      <t>Animation PNA</t>
    </r>
    <r>
      <rPr>
        <sz val="11"/>
        <color theme="1"/>
        <rFont val="Calibri"/>
        <family val="2"/>
      </rPr>
      <t xml:space="preserve"> : pilote la</t>
    </r>
    <r>
      <rPr>
        <b/>
        <sz val="11"/>
        <color indexed="8"/>
        <rFont val="Calibri"/>
        <family val="2"/>
      </rPr>
      <t xml:space="preserve"> campagne de lancement du plan de communication pour la Guadeloupe</t>
    </r>
    <r>
      <rPr>
        <sz val="11"/>
        <color theme="1"/>
        <rFont val="Calibri"/>
        <family val="2"/>
      </rPr>
      <t xml:space="preserve"> après la relance du réseau de veille EEE à La Désirade (cf. action I.1, avis n°15) et la mise à jour des fiches réflexes (cf. action I.3, avis n°18 et 19)</t>
    </r>
  </si>
  <si>
    <r>
      <rPr>
        <b/>
        <sz val="11"/>
        <color indexed="8"/>
        <rFont val="Calibri"/>
        <family val="2"/>
      </rPr>
      <t>Animation PNA</t>
    </r>
    <r>
      <rPr>
        <sz val="11"/>
        <color theme="1"/>
        <rFont val="Calibri"/>
        <family val="2"/>
      </rPr>
      <t xml:space="preserve"> : pilote la concertation locale avec l’appui des partenaires concernés (Mairie, DEAL, ONF, Titè et Conservatoire du littoral) pour </t>
    </r>
    <r>
      <rPr>
        <b/>
        <sz val="11"/>
        <color indexed="8"/>
        <rFont val="Calibri"/>
        <family val="2"/>
      </rPr>
      <t>(i) poser des ouvrages de mise en défens et installer des panneaux d’interdiction de circulation des véhicules à moteurs</t>
    </r>
    <r>
      <rPr>
        <sz val="11"/>
        <color theme="1"/>
        <rFont val="Calibri"/>
        <family val="2"/>
      </rPr>
      <t xml:space="preserve"> sur la Forêt Domaniale du Littorale (gestion ONF) à la </t>
    </r>
    <r>
      <rPr>
        <b/>
        <sz val="11"/>
        <color indexed="8"/>
        <rFont val="Calibri"/>
        <family val="2"/>
      </rPr>
      <t>Pointe des Colibris</t>
    </r>
    <r>
      <rPr>
        <sz val="11"/>
        <color theme="1"/>
        <rFont val="Calibri"/>
        <family val="2"/>
      </rPr>
      <t xml:space="preserve"> et les terrains du Conservatoire du littoral à l’</t>
    </r>
    <r>
      <rPr>
        <b/>
        <sz val="11"/>
        <color indexed="8"/>
        <rFont val="Calibri"/>
        <family val="2"/>
      </rPr>
      <t>anse d’Échelle</t>
    </r>
    <r>
      <rPr>
        <sz val="11"/>
        <color theme="1"/>
        <rFont val="Calibri"/>
        <family val="2"/>
      </rPr>
      <t xml:space="preserve">, </t>
    </r>
    <r>
      <rPr>
        <b/>
        <sz val="11"/>
        <color indexed="8"/>
        <rFont val="Calibri"/>
        <family val="2"/>
      </rPr>
      <t>(ii) impliquer les loueurs de véhicules</t>
    </r>
    <r>
      <rPr>
        <sz val="11"/>
        <color theme="1"/>
        <rFont val="Calibri"/>
        <family val="2"/>
      </rPr>
      <t xml:space="preserve"> sur l’information de leurs clients par l'affichage des zones interdites à la circulation et</t>
    </r>
    <r>
      <rPr>
        <b/>
        <sz val="11"/>
        <color indexed="8"/>
        <rFont val="Calibri"/>
        <family val="2"/>
      </rPr>
      <t xml:space="preserve"> (iii)</t>
    </r>
    <r>
      <rPr>
        <sz val="11"/>
        <color theme="1"/>
        <rFont val="Calibri"/>
        <family val="2"/>
      </rPr>
      <t xml:space="preserve"> </t>
    </r>
    <r>
      <rPr>
        <b/>
        <sz val="11"/>
        <color indexed="8"/>
        <rFont val="Calibri"/>
        <family val="2"/>
      </rPr>
      <t>présenter en conseil municipal</t>
    </r>
    <r>
      <rPr>
        <sz val="11"/>
        <color theme="1"/>
        <rFont val="Calibri"/>
        <family val="2"/>
      </rPr>
      <t xml:space="preserve"> les résultats et recommandations de l’étude 2019-2021 de Ardops, Le Gaïac &amp; Titè</t>
    </r>
  </si>
  <si>
    <r>
      <rPr>
        <b/>
        <sz val="11"/>
        <color indexed="8"/>
        <rFont val="Calibri"/>
        <family val="2"/>
      </rPr>
      <t>Titè</t>
    </r>
    <r>
      <rPr>
        <sz val="11"/>
        <color theme="1"/>
        <rFont val="Calibri"/>
        <family val="2"/>
      </rPr>
      <t xml:space="preserve"> : relance l’animation et le </t>
    </r>
    <r>
      <rPr>
        <b/>
        <sz val="11"/>
        <color indexed="8"/>
        <rFont val="Calibri"/>
        <family val="2"/>
      </rPr>
      <t>renforcement d’un réseau de veille des EEE à La Désirade</t>
    </r>
    <r>
      <rPr>
        <sz val="11"/>
        <color theme="1"/>
        <rFont val="Calibri"/>
        <family val="2"/>
      </rPr>
      <t xml:space="preserve">, en participant </t>
    </r>
    <r>
      <rPr>
        <b/>
        <sz val="11"/>
        <color indexed="8"/>
        <rFont val="Calibri"/>
        <family val="2"/>
      </rPr>
      <t>(i)</t>
    </r>
    <r>
      <rPr>
        <sz val="11"/>
        <color theme="1"/>
        <rFont val="Calibri"/>
        <family val="2"/>
      </rPr>
      <t xml:space="preserve"> au contrôle de la barge de marchandises qui relie le port de Jarry à La Désirade 2 fois par semaine,</t>
    </r>
    <r>
      <rPr>
        <b/>
        <sz val="11"/>
        <color indexed="8"/>
        <rFont val="Calibri"/>
        <family val="2"/>
      </rPr>
      <t xml:space="preserve"> (ii) </t>
    </r>
    <r>
      <rPr>
        <sz val="11"/>
        <color indexed="8"/>
        <rFont val="Calibri"/>
        <family val="2"/>
      </rPr>
      <t xml:space="preserve">à </t>
    </r>
    <r>
      <rPr>
        <sz val="11"/>
        <color theme="1"/>
        <rFont val="Calibri"/>
        <family val="2"/>
      </rPr>
      <t xml:space="preserve">la création d’outils pour l’animation du réseau (fiche réflexe, groupe WhatsApp), </t>
    </r>
    <r>
      <rPr>
        <b/>
        <sz val="11"/>
        <color indexed="8"/>
        <rFont val="Calibri"/>
        <family val="2"/>
      </rPr>
      <t>(iii)</t>
    </r>
    <r>
      <rPr>
        <sz val="11"/>
        <color theme="1"/>
        <rFont val="Calibri"/>
        <family val="2"/>
      </rPr>
      <t xml:space="preserve"> à la sensibilisation des résidents, </t>
    </r>
    <r>
      <rPr>
        <b/>
        <sz val="11"/>
        <color indexed="8"/>
        <rFont val="Calibri"/>
        <family val="2"/>
      </rPr>
      <t>(iv)</t>
    </r>
    <r>
      <rPr>
        <sz val="11"/>
        <color theme="1"/>
        <rFont val="Calibri"/>
        <family val="2"/>
      </rPr>
      <t xml:space="preserve"> à la gestion des appels, </t>
    </r>
    <r>
      <rPr>
        <b/>
        <sz val="11"/>
        <color indexed="8"/>
        <rFont val="Calibri"/>
        <family val="2"/>
      </rPr>
      <t>(v)</t>
    </r>
    <r>
      <rPr>
        <sz val="11"/>
        <color theme="1"/>
        <rFont val="Calibri"/>
        <family val="2"/>
      </rPr>
      <t xml:space="preserve"> à la coordination des interventions et </t>
    </r>
    <r>
      <rPr>
        <b/>
        <sz val="11"/>
        <color indexed="8"/>
        <rFont val="Calibri"/>
        <family val="2"/>
      </rPr>
      <t>(vi)</t>
    </r>
    <r>
      <rPr>
        <sz val="11"/>
        <color theme="1"/>
        <rFont val="Calibri"/>
        <family val="2"/>
      </rPr>
      <t xml:space="preserve"> à l’organisation de prospections des hybrides</t>
    </r>
  </si>
  <si>
    <t>Prestations externes ONF 971 2023 (hors plan de relance)</t>
  </si>
  <si>
    <t>Prestations externes ONF 972 2023 (hors plan de relance)</t>
  </si>
  <si>
    <t>Prestations externes ajustées en cours d'exécution ONF 971 2023 (hors plan de relance)</t>
  </si>
  <si>
    <t>Prestations externes ajustées en cours d'exécution ONF 972 2023 (hors plan de relance)</t>
  </si>
  <si>
    <r>
      <t xml:space="preserve">Matériel : </t>
    </r>
    <r>
      <rPr>
        <b/>
        <sz val="11"/>
        <color indexed="60"/>
        <rFont val="Calibri"/>
        <family val="2"/>
      </rPr>
      <t>3 500 € coût approximatif pour matériel restauration enclos</t>
    </r>
  </si>
  <si>
    <r>
      <t xml:space="preserve">Matériel : Panneau d'interdiction supporté par budget 2022
Matériel : </t>
    </r>
    <r>
      <rPr>
        <b/>
        <sz val="11"/>
        <color indexed="60"/>
        <rFont val="Calibri"/>
        <family val="2"/>
      </rPr>
      <t xml:space="preserve">5 </t>
    </r>
    <r>
      <rPr>
        <b/>
        <sz val="11"/>
        <color indexed="60"/>
        <rFont val="Calibri"/>
        <family val="2"/>
      </rPr>
      <t>000 € coût approximatif pour ouvrage mise en défens (blocs rocheux)</t>
    </r>
    <r>
      <rPr>
        <sz val="11"/>
        <color theme="1"/>
        <rFont val="Calibri"/>
        <family val="2"/>
      </rPr>
      <t xml:space="preserve">
Pilotage : Cf. Avis n°03 (coût animation PNA)
Réalisation : prendre sur jours MIG Bio 2023 pour la pose si besoin (cf. 10 j sur action suivante)</t>
    </r>
  </si>
  <si>
    <t>À rechercher ONF</t>
  </si>
  <si>
    <t>Développement d'un réseau d'observateur de l'IPA dans le Nord Martinique</t>
  </si>
  <si>
    <t>Renouvellement matériel de capture + achat nouveaux tshirts</t>
  </si>
  <si>
    <t xml:space="preserve">À valoriser dans une remontée de dépenses 2023 au titre de 7,12% de contribution Région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</si>
</sst>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 h&quot;"/>
    <numFmt numFmtId="167" formatCode="#,##0.00\ &quot;€&quot;"/>
    <numFmt numFmtId="168" formatCode="#,##0\ &quot;€&quot;"/>
    <numFmt numFmtId="169" formatCode="#,##0&quot; j&quot;"/>
    <numFmt numFmtId="170" formatCode="#,##0.0\ &quot;k€&quot;"/>
    <numFmt numFmtId="171" formatCode="#,##0.0&quot; j&quot;"/>
    <numFmt numFmtId="172" formatCode="[$-40C]dddd\ d\ mmmm\ yyyy"/>
    <numFmt numFmtId="173" formatCode="_-* #,##0.0\ _€_-;\-* #,##0.0\ _€_-;_-* &quot;-&quot;??\ _€_-;_-@_-"/>
    <numFmt numFmtId="174" formatCode="_-* #,##0\ _€_-;\-* #,##0\ _€_-;_-* &quot;-&quot;??\ _€_-;_-@_-"/>
    <numFmt numFmtId="175" formatCode="#,##0\ _€"/>
    <numFmt numFmtId="176" formatCode="&quot;Vrai&quot;;&quot;Vrai&quot;;&quot;Faux&quot;"/>
    <numFmt numFmtId="177" formatCode="&quot;Actif&quot;;&quot;Actif&quot;;&quot;Inactif&quot;"/>
    <numFmt numFmtId="178" formatCode="[$€-2]\ #,##0.00_);[Red]\([$€-2]\ #,##0.00\)"/>
  </numFmts>
  <fonts count="52">
    <font>
      <sz val="11"/>
      <color theme="1"/>
      <name val="Calibri"/>
      <family val="2"/>
    </font>
    <font>
      <sz val="11"/>
      <color indexed="8"/>
      <name val="Calibri"/>
      <family val="2"/>
    </font>
    <font>
      <b/>
      <sz val="11"/>
      <color indexed="8"/>
      <name val="Calibri"/>
      <family val="2"/>
    </font>
    <font>
      <sz val="11"/>
      <name val="Calibri"/>
      <family val="2"/>
    </font>
    <font>
      <b/>
      <sz val="11"/>
      <name val="Calibri"/>
      <family val="2"/>
    </font>
    <font>
      <i/>
      <sz val="11"/>
      <color indexed="8"/>
      <name val="Calibri"/>
      <family val="2"/>
    </font>
    <font>
      <sz val="11"/>
      <color indexed="60"/>
      <name val="Calibri"/>
      <family val="2"/>
    </font>
    <font>
      <b/>
      <sz val="11"/>
      <color indexed="6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2"/>
      <color indexed="8"/>
      <name val="Calibri"/>
      <family val="2"/>
    </font>
    <font>
      <b/>
      <sz val="12"/>
      <name val="Calibri"/>
      <family val="2"/>
    </font>
    <font>
      <b/>
      <sz val="14"/>
      <color indexed="8"/>
      <name val="Calibri"/>
      <family val="2"/>
    </font>
    <font>
      <sz val="14"/>
      <color indexed="8"/>
      <name val="Calibri"/>
      <family val="2"/>
    </font>
    <font>
      <b/>
      <sz val="14"/>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sz val="14"/>
      <color theme="1"/>
      <name val="Calibri"/>
      <family val="2"/>
    </font>
    <font>
      <b/>
      <sz val="14"/>
      <color theme="0"/>
      <name val="Calibri"/>
      <family val="2"/>
    </font>
    <font>
      <sz val="11"/>
      <color rgb="FFC0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3499799966812134"/>
        <bgColor indexed="64"/>
      </patternFill>
    </fill>
    <fill>
      <patternFill patternType="solid">
        <fgColor rgb="FFB1D3D9"/>
        <bgColor indexed="64"/>
      </patternFill>
    </fill>
    <fill>
      <patternFill patternType="solid">
        <fgColor rgb="FFCCE2E6"/>
        <bgColor indexed="64"/>
      </patternFill>
    </fill>
    <fill>
      <patternFill patternType="solid">
        <fgColor theme="2"/>
        <bgColor indexed="64"/>
      </patternFill>
    </fill>
    <fill>
      <patternFill patternType="solid">
        <fgColor rgb="FF92D050"/>
        <bgColor indexed="64"/>
      </patternFill>
    </fill>
    <fill>
      <patternFill patternType="solid">
        <fgColor rgb="FFFFFF00"/>
        <bgColor indexed="64"/>
      </patternFill>
    </fill>
    <fill>
      <patternFill patternType="solid">
        <fgColor rgb="FFF2F7F8"/>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7" tint="-0.4999699890613556"/>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color indexed="63"/>
      </right>
      <top style="medium"/>
      <bottom style="thin"/>
    </border>
    <border>
      <left style="medium"/>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style="thin"/>
    </border>
    <border>
      <left style="thin"/>
      <right style="medium"/>
      <top style="thin"/>
      <bottom>
        <color indexed="63"/>
      </bottom>
    </border>
    <border>
      <left style="thin"/>
      <right style="thin"/>
      <top style="thin"/>
      <bottom>
        <color indexed="63"/>
      </bottom>
    </border>
    <border>
      <left style="thin"/>
      <right>
        <color indexed="63"/>
      </right>
      <top style="thin"/>
      <bottom style="medium"/>
    </border>
    <border>
      <left style="thin"/>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ck"/>
      <bottom style="thin"/>
    </border>
    <border>
      <left style="medium"/>
      <right style="medium"/>
      <top style="medium"/>
      <bottom style="medium"/>
    </border>
    <border>
      <left>
        <color indexed="63"/>
      </left>
      <right style="thin"/>
      <top>
        <color indexed="63"/>
      </top>
      <bottom>
        <color indexed="63"/>
      </bottom>
    </border>
    <border>
      <left style="medium"/>
      <right style="thin"/>
      <top style="thick"/>
      <bottom style="medium"/>
    </border>
    <border>
      <left style="thin"/>
      <right style="medium"/>
      <top style="thick"/>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medium"/>
      <right>
        <color indexed="63"/>
      </right>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9" borderId="0" applyNumberFormat="0" applyBorder="0" applyAlignment="0" applyProtection="0"/>
    <xf numFmtId="0" fontId="1" fillId="30" borderId="3" applyNumberFormat="0" applyFont="0" applyAlignment="0" applyProtection="0"/>
    <xf numFmtId="9" fontId="1"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91">
    <xf numFmtId="0" fontId="0" fillId="0" borderId="0" xfId="0" applyFont="1" applyAlignment="1">
      <alignment/>
    </xf>
    <xf numFmtId="0" fontId="45" fillId="0" borderId="10" xfId="0" applyFont="1" applyBorder="1" applyAlignment="1">
      <alignment horizontal="center" vertical="center"/>
    </xf>
    <xf numFmtId="175" fontId="0" fillId="0" borderId="11" xfId="0" applyNumberFormat="1"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left" vertical="center" wrapText="1"/>
    </xf>
    <xf numFmtId="0" fontId="0" fillId="0" borderId="0" xfId="0" applyFont="1" applyAlignment="1">
      <alignment/>
    </xf>
    <xf numFmtId="0" fontId="0" fillId="0" borderId="0" xfId="0" applyFont="1" applyAlignment="1">
      <alignment wrapText="1"/>
    </xf>
    <xf numFmtId="175" fontId="45" fillId="33" borderId="12" xfId="0" applyNumberFormat="1" applyFont="1" applyFill="1" applyBorder="1" applyAlignment="1">
      <alignment horizontal="right" wrapText="1"/>
    </xf>
    <xf numFmtId="0" fontId="0" fillId="0" borderId="0" xfId="0" applyFont="1" applyBorder="1" applyAlignment="1">
      <alignment horizontal="left" vertical="center" wrapText="1"/>
    </xf>
    <xf numFmtId="0" fontId="45" fillId="34" borderId="11" xfId="0" applyFont="1" applyFill="1" applyBorder="1" applyAlignment="1">
      <alignment horizontal="center" vertical="center"/>
    </xf>
    <xf numFmtId="0" fontId="45" fillId="35" borderId="11" xfId="0" applyFont="1" applyFill="1" applyBorder="1" applyAlignment="1">
      <alignment horizontal="center" vertical="center"/>
    </xf>
    <xf numFmtId="175" fontId="47" fillId="0" borderId="11" xfId="0" applyNumberFormat="1" applyFont="1" applyBorder="1" applyAlignment="1">
      <alignment vertical="center" wrapText="1"/>
    </xf>
    <xf numFmtId="175" fontId="0" fillId="2" borderId="11" xfId="0" applyNumberFormat="1" applyFont="1" applyFill="1" applyBorder="1" applyAlignment="1">
      <alignment vertical="center" wrapText="1"/>
    </xf>
    <xf numFmtId="175" fontId="47" fillId="2" borderId="11" xfId="0" applyNumberFormat="1" applyFont="1" applyFill="1" applyBorder="1" applyAlignment="1">
      <alignment vertical="center" wrapText="1"/>
    </xf>
    <xf numFmtId="0" fontId="0" fillId="33" borderId="11" xfId="0" applyFont="1" applyFill="1" applyBorder="1" applyAlignment="1">
      <alignment horizontal="center" vertical="center" wrapText="1"/>
    </xf>
    <xf numFmtId="0" fontId="0" fillId="33" borderId="11" xfId="0" applyFont="1" applyFill="1" applyBorder="1" applyAlignment="1">
      <alignment vertical="center" wrapText="1"/>
    </xf>
    <xf numFmtId="0" fontId="0" fillId="33" borderId="13" xfId="0" applyFont="1" applyFill="1" applyBorder="1" applyAlignment="1">
      <alignment wrapText="1"/>
    </xf>
    <xf numFmtId="0" fontId="3" fillId="0" borderId="11" xfId="0" applyFont="1" applyFill="1" applyBorder="1" applyAlignment="1">
      <alignment vertical="center" wrapText="1"/>
    </xf>
    <xf numFmtId="3" fontId="25" fillId="0" borderId="11" xfId="0" applyNumberFormat="1" applyFont="1" applyFill="1" applyBorder="1" applyAlignment="1">
      <alignment vertical="center" wrapText="1"/>
    </xf>
    <xf numFmtId="3" fontId="0" fillId="36" borderId="11"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 fillId="37" borderId="11" xfId="0" applyFont="1" applyFill="1" applyBorder="1" applyAlignment="1">
      <alignment horizontal="left" vertical="center" wrapText="1"/>
    </xf>
    <xf numFmtId="3" fontId="0" fillId="0" borderId="0" xfId="0" applyNumberFormat="1" applyAlignment="1">
      <alignment/>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5" xfId="0" applyFont="1" applyFill="1" applyBorder="1" applyAlignment="1">
      <alignment horizontal="right" vertical="center" wrapText="1"/>
    </xf>
    <xf numFmtId="3" fontId="0" fillId="0" borderId="16" xfId="0" applyNumberFormat="1" applyBorder="1" applyAlignment="1">
      <alignment/>
    </xf>
    <xf numFmtId="3" fontId="0" fillId="37" borderId="16" xfId="0" applyNumberFormat="1" applyFill="1" applyBorder="1" applyAlignment="1">
      <alignment vertical="center"/>
    </xf>
    <xf numFmtId="3" fontId="45" fillId="37" borderId="17" xfId="0" applyNumberFormat="1" applyFont="1" applyFill="1" applyBorder="1" applyAlignment="1">
      <alignment vertical="center" wrapText="1"/>
    </xf>
    <xf numFmtId="0" fontId="0" fillId="0" borderId="18" xfId="0" applyBorder="1" applyAlignment="1">
      <alignment horizontal="right" vertical="center"/>
    </xf>
    <xf numFmtId="0" fontId="0" fillId="0" borderId="19" xfId="0" applyBorder="1" applyAlignment="1">
      <alignment horizontal="right" vertical="center"/>
    </xf>
    <xf numFmtId="3" fontId="0" fillId="0" borderId="20" xfId="0" applyNumberFormat="1" applyBorder="1" applyAlignment="1">
      <alignment/>
    </xf>
    <xf numFmtId="0" fontId="0" fillId="0" borderId="21" xfId="0" applyBorder="1" applyAlignment="1">
      <alignment horizontal="right" vertical="center"/>
    </xf>
    <xf numFmtId="3" fontId="45" fillId="38" borderId="22" xfId="0" applyNumberFormat="1" applyFont="1" applyFill="1" applyBorder="1" applyAlignment="1">
      <alignment horizontal="right" vertical="center" wrapText="1"/>
    </xf>
    <xf numFmtId="3" fontId="0" fillId="0" borderId="23" xfId="0" applyNumberFormat="1" applyBorder="1" applyAlignment="1">
      <alignment/>
    </xf>
    <xf numFmtId="0" fontId="45" fillId="0" borderId="18" xfId="0" applyFont="1" applyBorder="1" applyAlignment="1">
      <alignment horizontal="right" vertical="center"/>
    </xf>
    <xf numFmtId="3" fontId="0" fillId="37" borderId="16" xfId="0" applyNumberFormat="1" applyFill="1" applyBorder="1" applyAlignment="1">
      <alignment horizontal="right" vertical="center"/>
    </xf>
    <xf numFmtId="3" fontId="0" fillId="0" borderId="16" xfId="0" applyNumberFormat="1" applyBorder="1" applyAlignment="1" quotePrefix="1">
      <alignment/>
    </xf>
    <xf numFmtId="0" fontId="0" fillId="0" borderId="11" xfId="0" applyFont="1" applyBorder="1" applyAlignment="1">
      <alignment horizontal="left" vertical="center" wrapText="1"/>
    </xf>
    <xf numFmtId="0" fontId="45" fillId="39" borderId="11" xfId="0" applyFont="1" applyFill="1" applyBorder="1" applyAlignment="1">
      <alignment horizontal="center" vertical="center"/>
    </xf>
    <xf numFmtId="0" fontId="0" fillId="0" borderId="0" xfId="0" applyFont="1" applyAlignment="1" quotePrefix="1">
      <alignment horizontal="left" wrapText="1"/>
    </xf>
    <xf numFmtId="0" fontId="45" fillId="33" borderId="11" xfId="0" applyFont="1" applyFill="1" applyBorder="1" applyAlignment="1">
      <alignment horizontal="center" vertical="center"/>
    </xf>
    <xf numFmtId="3" fontId="0" fillId="38" borderId="24" xfId="0" applyNumberFormat="1" applyFont="1" applyFill="1" applyBorder="1" applyAlignment="1">
      <alignment horizontal="center" vertical="center" wrapText="1"/>
    </xf>
    <xf numFmtId="175" fontId="0" fillId="40" borderId="11" xfId="0" applyNumberFormat="1" applyFont="1" applyFill="1" applyBorder="1" applyAlignment="1">
      <alignment vertical="center" wrapText="1"/>
    </xf>
    <xf numFmtId="175" fontId="47" fillId="40" borderId="11" xfId="0" applyNumberFormat="1" applyFont="1" applyFill="1" applyBorder="1" applyAlignment="1">
      <alignment vertical="center" wrapText="1"/>
    </xf>
    <xf numFmtId="175" fontId="0" fillId="41" borderId="11" xfId="0" applyNumberFormat="1" applyFont="1" applyFill="1" applyBorder="1" applyAlignment="1">
      <alignment vertical="center" wrapText="1"/>
    </xf>
    <xf numFmtId="175" fontId="47" fillId="41" borderId="11" xfId="0" applyNumberFormat="1" applyFont="1" applyFill="1" applyBorder="1" applyAlignment="1">
      <alignment vertical="center" wrapText="1"/>
    </xf>
    <xf numFmtId="0" fontId="45" fillId="0" borderId="0" xfId="0" applyFont="1" applyAlignment="1">
      <alignment horizontal="right" wrapText="1"/>
    </xf>
    <xf numFmtId="175" fontId="0" fillId="0" borderId="11" xfId="0" applyNumberFormat="1" applyFont="1" applyFill="1" applyBorder="1" applyAlignment="1">
      <alignment vertical="center" wrapText="1"/>
    </xf>
    <xf numFmtId="175" fontId="47" fillId="0" borderId="11" xfId="0" applyNumberFormat="1" applyFont="1" applyFill="1" applyBorder="1" applyAlignment="1">
      <alignment vertical="center" wrapText="1"/>
    </xf>
    <xf numFmtId="3" fontId="45" fillId="41" borderId="22" xfId="0" applyNumberFormat="1" applyFont="1" applyFill="1" applyBorder="1" applyAlignment="1">
      <alignment horizontal="right" vertical="center"/>
    </xf>
    <xf numFmtId="3" fontId="48" fillId="42" borderId="25" xfId="0" applyNumberFormat="1" applyFont="1" applyFill="1" applyBorder="1" applyAlignment="1">
      <alignment horizontal="right" vertical="center" wrapText="1"/>
    </xf>
    <xf numFmtId="175" fontId="0" fillId="0" borderId="0" xfId="0" applyNumberFormat="1" applyFont="1" applyAlignment="1">
      <alignment wrapText="1"/>
    </xf>
    <xf numFmtId="3" fontId="48" fillId="42" borderId="26" xfId="0" applyNumberFormat="1" applyFont="1" applyFill="1" applyBorder="1" applyAlignment="1">
      <alignment horizontal="right" vertical="center" wrapText="1"/>
    </xf>
    <xf numFmtId="0" fontId="0" fillId="0" borderId="18" xfId="0" applyFont="1" applyBorder="1" applyAlignment="1">
      <alignment horizontal="right" vertical="center"/>
    </xf>
    <xf numFmtId="3" fontId="49" fillId="0" borderId="26" xfId="0" applyNumberFormat="1" applyFont="1" applyBorder="1" applyAlignment="1">
      <alignment/>
    </xf>
    <xf numFmtId="3" fontId="49" fillId="0" borderId="16" xfId="0" applyNumberFormat="1" applyFont="1" applyBorder="1" applyAlignment="1">
      <alignment vertical="center"/>
    </xf>
    <xf numFmtId="3" fontId="48" fillId="42" borderId="26" xfId="0" applyNumberFormat="1" applyFont="1" applyFill="1" applyBorder="1" applyAlignment="1">
      <alignment horizontal="right" vertical="center"/>
    </xf>
    <xf numFmtId="3" fontId="49" fillId="23" borderId="27" xfId="0" applyNumberFormat="1" applyFont="1" applyFill="1" applyBorder="1" applyAlignment="1">
      <alignment vertical="center"/>
    </xf>
    <xf numFmtId="3" fontId="50" fillId="43" borderId="28" xfId="0" applyNumberFormat="1" applyFont="1" applyFill="1" applyBorder="1" applyAlignment="1">
      <alignment vertical="center"/>
    </xf>
    <xf numFmtId="3" fontId="0" fillId="37" borderId="29" xfId="0" applyNumberFormat="1" applyFill="1" applyBorder="1" applyAlignment="1">
      <alignment vertical="center"/>
    </xf>
    <xf numFmtId="0" fontId="30" fillId="0" borderId="0" xfId="0" applyFont="1" applyAlignment="1" quotePrefix="1">
      <alignment/>
    </xf>
    <xf numFmtId="3" fontId="49" fillId="0" borderId="26" xfId="0" applyNumberFormat="1" applyFont="1" applyBorder="1" applyAlignment="1">
      <alignment vertical="center"/>
    </xf>
    <xf numFmtId="9" fontId="49" fillId="23" borderId="27" xfId="0" applyNumberFormat="1" applyFont="1" applyFill="1" applyBorder="1" applyAlignment="1">
      <alignment vertical="center"/>
    </xf>
    <xf numFmtId="9" fontId="50" fillId="43" borderId="28" xfId="0" applyNumberFormat="1" applyFont="1" applyFill="1" applyBorder="1" applyAlignment="1">
      <alignment vertical="center"/>
    </xf>
    <xf numFmtId="0" fontId="45" fillId="37" borderId="30" xfId="0" applyFont="1" applyFill="1" applyBorder="1" applyAlignment="1">
      <alignment horizontal="center" vertical="center"/>
    </xf>
    <xf numFmtId="0" fontId="0" fillId="0" borderId="0" xfId="0" applyAlignment="1">
      <alignment vertical="center"/>
    </xf>
    <xf numFmtId="0" fontId="45" fillId="0" borderId="11" xfId="0" applyFont="1" applyBorder="1" applyAlignment="1">
      <alignment horizontal="center" vertical="center"/>
    </xf>
    <xf numFmtId="3" fontId="45" fillId="0" borderId="0" xfId="0" applyNumberFormat="1" applyFont="1" applyAlignment="1">
      <alignment/>
    </xf>
    <xf numFmtId="0" fontId="45" fillId="33" borderId="24" xfId="0" applyFont="1" applyFill="1" applyBorder="1" applyAlignment="1">
      <alignment horizontal="center" vertical="center"/>
    </xf>
    <xf numFmtId="0" fontId="45" fillId="0" borderId="24" xfId="0" applyFont="1" applyBorder="1" applyAlignment="1">
      <alignment horizontal="center" vertical="center" wrapText="1"/>
    </xf>
    <xf numFmtId="0" fontId="45" fillId="0" borderId="24" xfId="0" applyFont="1"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left" vertical="center" wrapText="1"/>
    </xf>
    <xf numFmtId="3" fontId="0" fillId="41" borderId="11" xfId="0" applyNumberFormat="1" applyFont="1" applyFill="1" applyBorder="1" applyAlignment="1">
      <alignment horizontal="center" vertical="center" wrapText="1"/>
    </xf>
    <xf numFmtId="0" fontId="45" fillId="34" borderId="24" xfId="0" applyFont="1" applyFill="1" applyBorder="1" applyAlignment="1">
      <alignment horizontal="center" vertical="center"/>
    </xf>
    <xf numFmtId="0" fontId="45" fillId="0" borderId="24" xfId="0" applyFont="1" applyBorder="1" applyAlignment="1">
      <alignment horizontal="center" vertical="center"/>
    </xf>
    <xf numFmtId="0" fontId="0" fillId="0" borderId="24" xfId="0" applyFont="1" applyBorder="1" applyAlignment="1">
      <alignment horizontal="left" vertical="center" wrapText="1"/>
    </xf>
    <xf numFmtId="0" fontId="45" fillId="35" borderId="24" xfId="0" applyFont="1" applyFill="1" applyBorder="1" applyAlignment="1">
      <alignment horizontal="center" vertical="center"/>
    </xf>
    <xf numFmtId="0" fontId="45" fillId="39" borderId="24" xfId="0" applyFont="1" applyFill="1" applyBorder="1" applyAlignment="1">
      <alignment horizontal="center" vertical="center"/>
    </xf>
    <xf numFmtId="3" fontId="0" fillId="41" borderId="24" xfId="0" applyNumberFormat="1" applyFont="1" applyFill="1" applyBorder="1" applyAlignment="1">
      <alignment horizontal="center" vertical="center" wrapText="1"/>
    </xf>
    <xf numFmtId="0" fontId="45" fillId="35" borderId="24" xfId="0" applyFont="1" applyFill="1" applyBorder="1" applyAlignment="1">
      <alignment horizontal="center" vertical="center"/>
    </xf>
    <xf numFmtId="0" fontId="45" fillId="44" borderId="11" xfId="0" applyFont="1" applyFill="1" applyBorder="1" applyAlignment="1">
      <alignment horizontal="center" vertical="center" wrapText="1"/>
    </xf>
    <xf numFmtId="0" fontId="45" fillId="42" borderId="31" xfId="0" applyFont="1" applyFill="1" applyBorder="1" applyAlignment="1">
      <alignment horizontal="center" vertical="center"/>
    </xf>
    <xf numFmtId="175" fontId="48" fillId="35" borderId="11" xfId="0" applyNumberFormat="1" applyFont="1" applyFill="1" applyBorder="1" applyAlignment="1">
      <alignment horizontal="right" vertical="center" wrapText="1"/>
    </xf>
    <xf numFmtId="175" fontId="48" fillId="39" borderId="11" xfId="0" applyNumberFormat="1" applyFont="1" applyFill="1" applyBorder="1" applyAlignment="1">
      <alignment horizontal="right" vertical="center" wrapText="1"/>
    </xf>
    <xf numFmtId="0" fontId="45" fillId="0" borderId="11" xfId="0" applyFont="1" applyFill="1" applyBorder="1" applyAlignment="1">
      <alignment horizontal="center" vertical="center"/>
    </xf>
    <xf numFmtId="175" fontId="48" fillId="34" borderId="11" xfId="0" applyNumberFormat="1" applyFont="1" applyFill="1" applyBorder="1" applyAlignment="1">
      <alignment horizontal="right" vertical="center" wrapText="1"/>
    </xf>
    <xf numFmtId="0" fontId="2"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24" xfId="0" applyFont="1" applyBorder="1" applyAlignment="1">
      <alignment horizontal="center" vertical="center" wrapText="1"/>
    </xf>
    <xf numFmtId="3" fontId="0" fillId="0" borderId="11" xfId="0" applyNumberFormat="1" applyFont="1" applyBorder="1" applyAlignment="1">
      <alignment vertical="center" wrapText="1"/>
    </xf>
    <xf numFmtId="0" fontId="3" fillId="40" borderId="11" xfId="0" applyFont="1" applyFill="1" applyBorder="1" applyAlignment="1">
      <alignment horizontal="left" vertical="center" wrapText="1"/>
    </xf>
    <xf numFmtId="0" fontId="0" fillId="0" borderId="11" xfId="0" applyFont="1" applyBorder="1" applyAlignment="1" quotePrefix="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51" fillId="0" borderId="11" xfId="0" applyFont="1" applyFill="1" applyBorder="1" applyAlignment="1">
      <alignment horizontal="left" vertical="center" wrapText="1"/>
    </xf>
    <xf numFmtId="175" fontId="3" fillId="0" borderId="11" xfId="0" applyNumberFormat="1" applyFont="1" applyBorder="1" applyAlignment="1">
      <alignment vertical="center" wrapText="1"/>
    </xf>
    <xf numFmtId="175" fontId="25" fillId="0" borderId="11" xfId="0" applyNumberFormat="1" applyFont="1" applyBorder="1" applyAlignment="1">
      <alignment vertical="center" wrapText="1"/>
    </xf>
    <xf numFmtId="0" fontId="3" fillId="0" borderId="11" xfId="0" applyFont="1" applyFill="1" applyBorder="1" applyAlignment="1">
      <alignment horizontal="left" vertical="center" wrapText="1"/>
    </xf>
    <xf numFmtId="175" fontId="0" fillId="34" borderId="11" xfId="0" applyNumberFormat="1" applyFont="1" applyFill="1" applyBorder="1" applyAlignment="1">
      <alignment vertical="center" wrapText="1"/>
    </xf>
    <xf numFmtId="175" fontId="47" fillId="34" borderId="11" xfId="0" applyNumberFormat="1" applyFont="1" applyFill="1" applyBorder="1" applyAlignment="1">
      <alignment vertical="center" wrapText="1"/>
    </xf>
    <xf numFmtId="3" fontId="4" fillId="40" borderId="22" xfId="0" applyNumberFormat="1" applyFont="1" applyFill="1" applyBorder="1" applyAlignment="1">
      <alignment horizontal="right" vertical="center"/>
    </xf>
    <xf numFmtId="3" fontId="0" fillId="0" borderId="16" xfId="0" applyNumberFormat="1" applyFill="1" applyBorder="1" applyAlignment="1">
      <alignment vertical="center"/>
    </xf>
    <xf numFmtId="0" fontId="45" fillId="34" borderId="32" xfId="0" applyFont="1" applyFill="1" applyBorder="1" applyAlignment="1">
      <alignment horizontal="right" vertical="center"/>
    </xf>
    <xf numFmtId="3" fontId="48" fillId="34" borderId="33" xfId="0" applyNumberFormat="1" applyFont="1" applyFill="1" applyBorder="1" applyAlignment="1">
      <alignment horizontal="right" vertical="center" wrapText="1"/>
    </xf>
    <xf numFmtId="0" fontId="4" fillId="35" borderId="19" xfId="0" applyFont="1" applyFill="1" applyBorder="1" applyAlignment="1">
      <alignment horizontal="right" vertical="center" wrapText="1"/>
    </xf>
    <xf numFmtId="3" fontId="4" fillId="35" borderId="20" xfId="0" applyNumberFormat="1" applyFont="1" applyFill="1" applyBorder="1" applyAlignment="1">
      <alignment vertical="center"/>
    </xf>
    <xf numFmtId="0" fontId="45" fillId="39" borderId="21" xfId="0" applyFont="1" applyFill="1" applyBorder="1" applyAlignment="1">
      <alignment horizontal="right" vertical="center" wrapText="1"/>
    </xf>
    <xf numFmtId="3" fontId="45" fillId="39" borderId="23" xfId="0" applyNumberFormat="1" applyFont="1" applyFill="1" applyBorder="1" applyAlignment="1">
      <alignment vertical="center"/>
    </xf>
    <xf numFmtId="3" fontId="0" fillId="40" borderId="16" xfId="0" applyNumberFormat="1" applyFill="1" applyBorder="1" applyAlignment="1">
      <alignment vertical="center"/>
    </xf>
    <xf numFmtId="175" fontId="0" fillId="0" borderId="0" xfId="0" applyNumberFormat="1" applyAlignment="1">
      <alignment/>
    </xf>
    <xf numFmtId="0" fontId="3" fillId="38" borderId="11" xfId="0" applyFont="1" applyFill="1" applyBorder="1" applyAlignment="1">
      <alignment horizontal="left" vertical="center" wrapText="1"/>
    </xf>
    <xf numFmtId="0" fontId="51" fillId="0" borderId="15" xfId="0" applyFont="1" applyBorder="1" applyAlignment="1">
      <alignment horizontal="right" vertical="center"/>
    </xf>
    <xf numFmtId="0" fontId="3" fillId="0" borderId="15" xfId="0" applyFont="1" applyBorder="1" applyAlignment="1">
      <alignment horizontal="right" vertical="center"/>
    </xf>
    <xf numFmtId="0" fontId="3" fillId="0" borderId="11" xfId="0" applyFont="1" applyBorder="1" applyAlignment="1">
      <alignment vertical="center" wrapText="1"/>
    </xf>
    <xf numFmtId="0" fontId="4" fillId="0" borderId="11" xfId="0" applyFont="1" applyFill="1" applyBorder="1" applyAlignment="1">
      <alignment vertical="center" wrapText="1"/>
    </xf>
    <xf numFmtId="0" fontId="45" fillId="0" borderId="34" xfId="0" applyFont="1" applyFill="1" applyBorder="1" applyAlignment="1">
      <alignment horizontal="center" vertical="center"/>
    </xf>
    <xf numFmtId="0" fontId="45" fillId="0" borderId="24"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24" xfId="0" applyFont="1" applyBorder="1" applyAlignment="1">
      <alignment horizontal="left" vertical="center" wrapText="1"/>
    </xf>
    <xf numFmtId="0" fontId="45" fillId="0" borderId="35" xfId="0" applyFont="1" applyBorder="1" applyAlignment="1">
      <alignment horizontal="left" vertical="center" wrapText="1"/>
    </xf>
    <xf numFmtId="0" fontId="45" fillId="0" borderId="36" xfId="0" applyFont="1" applyBorder="1" applyAlignment="1">
      <alignment horizontal="left" vertical="center" wrapText="1"/>
    </xf>
    <xf numFmtId="3" fontId="0" fillId="41" borderId="24" xfId="0" applyNumberFormat="1" applyFont="1" applyFill="1" applyBorder="1" applyAlignment="1">
      <alignment horizontal="center" vertical="center" wrapText="1"/>
    </xf>
    <xf numFmtId="3" fontId="0" fillId="41" borderId="35" xfId="0" applyNumberFormat="1" applyFont="1" applyFill="1" applyBorder="1" applyAlignment="1">
      <alignment horizontal="center" vertical="center" wrapText="1"/>
    </xf>
    <xf numFmtId="3" fontId="0" fillId="41" borderId="36" xfId="0" applyNumberFormat="1" applyFont="1" applyFill="1" applyBorder="1" applyAlignment="1">
      <alignment horizontal="center" vertical="center" wrapText="1"/>
    </xf>
    <xf numFmtId="0" fontId="45" fillId="0" borderId="11" xfId="0" applyFont="1" applyBorder="1" applyAlignment="1">
      <alignment horizontal="center" vertical="center"/>
    </xf>
    <xf numFmtId="0" fontId="45" fillId="0" borderId="11" xfId="0" applyFont="1" applyBorder="1" applyAlignment="1">
      <alignment horizontal="left" vertical="center" wrapText="1"/>
    </xf>
    <xf numFmtId="3" fontId="0" fillId="40" borderId="37" xfId="0" applyNumberFormat="1" applyFont="1" applyFill="1" applyBorder="1" applyAlignment="1">
      <alignment horizontal="center" vertical="center" wrapText="1"/>
    </xf>
    <xf numFmtId="3" fontId="0" fillId="40" borderId="31" xfId="0" applyNumberFormat="1" applyFont="1" applyFill="1" applyBorder="1" applyAlignment="1">
      <alignment horizontal="center" vertical="center" wrapText="1"/>
    </xf>
    <xf numFmtId="0" fontId="45" fillId="35" borderId="24" xfId="0" applyFont="1" applyFill="1" applyBorder="1" applyAlignment="1">
      <alignment horizontal="center" vertical="center"/>
    </xf>
    <xf numFmtId="0" fontId="45" fillId="35" borderId="35" xfId="0" applyFont="1" applyFill="1" applyBorder="1" applyAlignment="1">
      <alignment horizontal="center" vertical="center"/>
    </xf>
    <xf numFmtId="0" fontId="45" fillId="35" borderId="36" xfId="0" applyFont="1" applyFill="1" applyBorder="1" applyAlignment="1">
      <alignment horizontal="center" vertical="center"/>
    </xf>
    <xf numFmtId="0" fontId="45" fillId="0" borderId="24" xfId="0" applyFont="1" applyBorder="1" applyAlignment="1">
      <alignment horizontal="center" vertical="center"/>
    </xf>
    <xf numFmtId="0" fontId="45" fillId="0" borderId="35" xfId="0" applyFont="1" applyBorder="1" applyAlignment="1">
      <alignment horizontal="center" vertical="center"/>
    </xf>
    <xf numFmtId="0" fontId="45" fillId="0" borderId="36" xfId="0" applyFont="1" applyBorder="1" applyAlignment="1">
      <alignment horizontal="center" vertical="center"/>
    </xf>
    <xf numFmtId="0" fontId="0" fillId="0" borderId="2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45" fillId="0" borderId="24" xfId="0" applyFont="1" applyFill="1" applyBorder="1" applyAlignment="1">
      <alignment horizontal="left" vertical="center"/>
    </xf>
    <xf numFmtId="0" fontId="45" fillId="0" borderId="36" xfId="0" applyFont="1" applyFill="1" applyBorder="1" applyAlignment="1">
      <alignment horizontal="left" vertical="center"/>
    </xf>
    <xf numFmtId="0" fontId="45" fillId="39" borderId="24" xfId="0" applyFont="1" applyFill="1" applyBorder="1" applyAlignment="1">
      <alignment horizontal="center" vertical="center"/>
    </xf>
    <xf numFmtId="0" fontId="45" fillId="39" borderId="36" xfId="0" applyFont="1" applyFill="1" applyBorder="1" applyAlignment="1">
      <alignment horizontal="center" vertical="center"/>
    </xf>
    <xf numFmtId="0" fontId="45" fillId="2" borderId="22" xfId="0" applyFont="1" applyFill="1" applyBorder="1" applyAlignment="1">
      <alignment horizontal="center" vertical="center" wrapText="1"/>
    </xf>
    <xf numFmtId="0" fontId="45" fillId="2" borderId="38"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42" borderId="22" xfId="0" applyFont="1" applyFill="1" applyBorder="1" applyAlignment="1">
      <alignment horizontal="center" vertical="center"/>
    </xf>
    <xf numFmtId="0" fontId="45" fillId="42" borderId="38" xfId="0" applyFont="1" applyFill="1" applyBorder="1" applyAlignment="1">
      <alignment horizontal="center" vertical="center"/>
    </xf>
    <xf numFmtId="0" fontId="45" fillId="33" borderId="24"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36" xfId="0" applyFont="1" applyFill="1" applyBorder="1" applyAlignment="1">
      <alignment horizontal="center" vertical="center"/>
    </xf>
    <xf numFmtId="0" fontId="45" fillId="34" borderId="24" xfId="0" applyFont="1" applyFill="1" applyBorder="1" applyAlignment="1">
      <alignment horizontal="center" vertical="center"/>
    </xf>
    <xf numFmtId="0" fontId="45" fillId="34" borderId="35" xfId="0" applyFont="1" applyFill="1" applyBorder="1" applyAlignment="1">
      <alignment horizontal="center" vertical="center"/>
    </xf>
    <xf numFmtId="0" fontId="45" fillId="34" borderId="36" xfId="0"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5" fillId="42" borderId="11" xfId="0" applyFont="1" applyFill="1" applyBorder="1" applyAlignment="1">
      <alignment horizontal="center" vertical="center"/>
    </xf>
    <xf numFmtId="3" fontId="0" fillId="40" borderId="24" xfId="0" applyNumberFormat="1" applyFont="1" applyFill="1" applyBorder="1" applyAlignment="1">
      <alignment horizontal="center" vertical="center" wrapText="1"/>
    </xf>
    <xf numFmtId="3" fontId="0" fillId="40" borderId="35" xfId="0" applyNumberFormat="1" applyFont="1" applyFill="1" applyBorder="1" applyAlignment="1">
      <alignment horizontal="center" vertical="center" wrapText="1"/>
    </xf>
    <xf numFmtId="0" fontId="45" fillId="37" borderId="39" xfId="0" applyFont="1" applyFill="1" applyBorder="1" applyAlignment="1">
      <alignment horizontal="center" vertical="center"/>
    </xf>
    <xf numFmtId="0" fontId="45" fillId="37" borderId="40" xfId="0" applyFont="1" applyFill="1" applyBorder="1" applyAlignment="1">
      <alignment horizontal="center" vertical="center"/>
    </xf>
    <xf numFmtId="0" fontId="48" fillId="39" borderId="22" xfId="0" applyFont="1" applyFill="1" applyBorder="1" applyAlignment="1">
      <alignment horizontal="center" vertical="center"/>
    </xf>
    <xf numFmtId="0" fontId="48" fillId="39" borderId="38" xfId="0" applyFont="1" applyFill="1" applyBorder="1" applyAlignment="1">
      <alignment horizontal="center" vertical="center"/>
    </xf>
    <xf numFmtId="0" fontId="48" fillId="39" borderId="10" xfId="0" applyFont="1" applyFill="1" applyBorder="1" applyAlignment="1">
      <alignment horizontal="center" vertical="center"/>
    </xf>
    <xf numFmtId="0" fontId="48" fillId="34" borderId="22" xfId="0" applyFont="1" applyFill="1" applyBorder="1" applyAlignment="1">
      <alignment horizontal="center" vertical="center"/>
    </xf>
    <xf numFmtId="0" fontId="48" fillId="34" borderId="38" xfId="0" applyFont="1" applyFill="1" applyBorder="1" applyAlignment="1">
      <alignment horizontal="center" vertical="center"/>
    </xf>
    <xf numFmtId="0" fontId="48" fillId="34" borderId="10" xfId="0" applyFont="1" applyFill="1" applyBorder="1" applyAlignment="1">
      <alignment horizontal="center" vertical="center"/>
    </xf>
    <xf numFmtId="0" fontId="45" fillId="0" borderId="41" xfId="0" applyFont="1" applyBorder="1" applyAlignment="1">
      <alignment horizontal="right" vertical="center" wrapText="1"/>
    </xf>
    <xf numFmtId="0" fontId="45" fillId="0" borderId="0" xfId="0" applyFont="1" applyAlignment="1" quotePrefix="1">
      <alignment horizontal="right" wrapText="1"/>
    </xf>
    <xf numFmtId="0" fontId="48" fillId="35" borderId="22" xfId="0" applyFont="1" applyFill="1" applyBorder="1" applyAlignment="1">
      <alignment horizontal="center" vertical="center"/>
    </xf>
    <xf numFmtId="0" fontId="48" fillId="35" borderId="38" xfId="0" applyFont="1" applyFill="1" applyBorder="1" applyAlignment="1">
      <alignment horizontal="center" vertical="center"/>
    </xf>
    <xf numFmtId="0" fontId="48" fillId="35" borderId="10" xfId="0" applyFont="1" applyFill="1" applyBorder="1" applyAlignment="1">
      <alignment horizontal="center" vertical="center"/>
    </xf>
    <xf numFmtId="0" fontId="45" fillId="0" borderId="42" xfId="0" applyFont="1" applyFill="1" applyBorder="1" applyAlignment="1">
      <alignment horizontal="center"/>
    </xf>
    <xf numFmtId="0" fontId="45" fillId="0" borderId="34" xfId="0" applyFont="1" applyFill="1" applyBorder="1" applyAlignment="1">
      <alignment horizontal="center"/>
    </xf>
    <xf numFmtId="0" fontId="45" fillId="0" borderId="11" xfId="0" applyFont="1" applyBorder="1" applyAlignment="1">
      <alignment horizontal="center" vertical="center" wrapText="1"/>
    </xf>
    <xf numFmtId="3" fontId="0" fillId="41" borderId="11" xfId="0" applyNumberFormat="1" applyFont="1" applyFill="1" applyBorder="1" applyAlignment="1">
      <alignment horizontal="center" vertical="center" wrapText="1"/>
    </xf>
    <xf numFmtId="0" fontId="45" fillId="39" borderId="35" xfId="0" applyFont="1" applyFill="1"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5" fillId="0" borderId="44" xfId="0" applyFont="1" applyFill="1" applyBorder="1" applyAlignment="1">
      <alignment horizontal="center" vertical="center"/>
    </xf>
    <xf numFmtId="0" fontId="45" fillId="0" borderId="45" xfId="0" applyFont="1" applyFill="1" applyBorder="1" applyAlignment="1">
      <alignment horizontal="center" vertical="center"/>
    </xf>
    <xf numFmtId="0" fontId="45" fillId="0" borderId="24" xfId="0" applyFont="1" applyFill="1" applyBorder="1" applyAlignment="1">
      <alignment horizontal="center" vertical="center"/>
    </xf>
    <xf numFmtId="0" fontId="0" fillId="0" borderId="24" xfId="0" applyFont="1" applyFill="1" applyBorder="1" applyAlignment="1">
      <alignment horizontal="left" vertical="center" wrapText="1"/>
    </xf>
    <xf numFmtId="0" fontId="45" fillId="0" borderId="10" xfId="0" applyFont="1" applyFill="1" applyBorder="1" applyAlignment="1">
      <alignment horizontal="center" vertical="center"/>
    </xf>
    <xf numFmtId="0" fontId="1" fillId="0" borderId="11"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bre.foret.onf.fr\dt11\04000011\Budget-contrat%202006\Blois\BUD2004&#233;volution20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iles\DF-CG\bud2003\envoi%20du%202106\fiche%20immo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donnees\T&#233;l&#233;chargements\Tableaux%20Fabrice%20SI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rbre.foret.onf.fr\dt11\DF\DF-CG\2006\Contrat\retour%20septembre\cen\BUD2004&#233;volution200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rbre.foret.onf.fr\dt11\Users\fs89798\AppData\Local\Microsoft\Windows\INetCache\Content.Outlook\0WCU0JKF\taxe%20&amp;%20divers%20200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8905\06-Developpement\02-Produits\01-Tourisme\01-Domanial\01-Entretiens%20annuels\ETT\2008\projet\Eqr3\Eqr3-0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Donnees\smetayer\budget\budget-2013\tableaux-bord-2012-pm\DUN12-33-40-projet-norma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Donnees\smetayer\budget\budget-2012-pack-SM\Projet-budget-AG-LNA\synth&#232;se-SA%20TEDD-2012\Dunes\DUN10-33-Xynth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bre.foret.onf.fr\dt11\04000011\Budget-contrat%202006\Poitiers\contrats2006_fichesproje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DF-CG\bud2003\envoi%20du%202106\fiches%20budget%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8.%20Budget\2015\CAD1517_ZG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05-USFB%20dossiers%20communs\MIG\DOM%202012-2016\Rapport%20final%202013-12\MIG%20DOM%202012-2016%20-%20DR%20Guadeloupe%20-%20201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rbre.foret.onf.fr\dt11\Users\fs89798\AppData\Local\Microsoft\Windows\INetCache\Content.Outlook\0WCU0JKF\10\Classeur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rbre.foret.onf.fr\dt11\DF\DF-CG\2005\contrat\Conso2\Agregation%20nationale(2003oK).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rbre.foret.onf.fr\dt11\Users\fs89798\AppData\Local\Microsoft\Windows\INetCache\Content.Outlook\0WCU0JKF\Cptefi%202001%20-%20derniere%20simul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TEMP\fiches%20budget%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_NEGO"/>
      <sheetName val="bois"/>
      <sheetName val="autres UO"/>
      <sheetName val="RF"/>
      <sheetName val="DTI"/>
      <sheetName val="DTR"/>
      <sheetName val="MIG"/>
      <sheetName val="client&quot;C&quot;&amp;&quot;P&quot;"/>
      <sheetName val="C&amp;P détail"/>
      <sheetName val="FGS"/>
      <sheetName val="évol effectif"/>
      <sheetName val="prév départ"/>
      <sheetName val="POT"/>
      <sheetName val="POF"/>
      <sheetName val="PEJ"/>
      <sheetName val="LH"/>
      <sheetName val="LA"/>
      <sheetName val="MVL"/>
      <sheetName val="petit outillag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NEXES ILH"/>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971 - FBB S"/>
      <sheetName val="971 - FBB 1"/>
      <sheetName val="971 - FBB T"/>
      <sheetName val="971 - FBB 2"/>
      <sheetName val="971 - Forêt bois biodiversité 3"/>
    </sheetNames>
    <sheetDataSet>
      <sheetData sheetId="3">
        <row r="55">
          <cell r="X55" t="str">
            <v>TOEN</v>
          </cell>
        </row>
        <row r="56">
          <cell r="X56" t="str">
            <v>ELRN</v>
          </cell>
        </row>
        <row r="57">
          <cell r="X57" t="str">
            <v>ELAU</v>
          </cell>
        </row>
        <row r="58">
          <cell r="X58" t="str">
            <v>ENEN</v>
          </cell>
        </row>
        <row r="61">
          <cell r="X61" t="str">
            <v>AMDO</v>
          </cell>
        </row>
        <row r="62">
          <cell r="X62" t="str">
            <v>SORC-SOSA</v>
          </cell>
        </row>
        <row r="63">
          <cell r="X63" t="str">
            <v>SOCN</v>
          </cell>
        </row>
      </sheetData>
      <sheetData sheetId="4">
        <row r="16">
          <cell r="J16">
            <v>9.75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aram"/>
      <sheetName val="TAB_NEGO"/>
      <sheetName val="bois"/>
      <sheetName val="autres UO"/>
      <sheetName val="RF"/>
      <sheetName val="DTI"/>
      <sheetName val="DTR"/>
      <sheetName val="MIG"/>
      <sheetName val="client&quot;C&quot;&amp;&quot;P&quot;"/>
      <sheetName val="C&amp;P détail"/>
      <sheetName val="FGS"/>
      <sheetName val="évol effectif"/>
      <sheetName val="prév départ"/>
      <sheetName val="POT"/>
      <sheetName val="POF"/>
      <sheetName val="PEJ"/>
      <sheetName val="LH"/>
      <sheetName val="LA"/>
      <sheetName val="MVL"/>
      <sheetName val="petit outillage"/>
    </sheetNames>
    <sheetDataSet>
      <sheetData sheetId="0">
        <row r="4">
          <cell r="B4" t="str">
            <v>Direction Territoriale :</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essions"/>
    </sheetNames>
    <sheetDataSet>
      <sheetData sheetId="0">
        <row r="1">
          <cell r="G1">
            <v>6.55957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ppdo08"/>
      <sheetName val="Epcdo08"/>
      <sheetName val="Eqr3am08"/>
      <sheetName val="Eqr3in08"/>
      <sheetName val="Eqr3g08"/>
    </sheetNames>
    <sheetDataSet>
      <sheetData sheetId="3">
        <row r="50">
          <cell r="AB50">
            <v>136000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F-Dunes 2012"/>
      <sheetName val="1DUN"/>
      <sheetName val="1DUF"/>
      <sheetName val="2DUN"/>
      <sheetName val="3DUN"/>
      <sheetName val="4DUN"/>
      <sheetName val="5DUN"/>
      <sheetName val="6DUN"/>
      <sheetName val="7DUN"/>
      <sheetName val="SDUN"/>
      <sheetName val="TOT-DUN-33"/>
      <sheetName val="BIDU"/>
      <sheetName val="EUDU"/>
      <sheetName val="MIDU"/>
      <sheetName val="MIDU-détail-couvertures"/>
      <sheetName val="JUDU"/>
      <sheetName val="LIDU"/>
      <sheetName val="VGDU"/>
      <sheetName val="DSDU-JM"/>
      <sheetName val="DSDU-AB"/>
      <sheetName val="DSDU-GB"/>
      <sheetName val="DSDU"/>
      <sheetName val="LDUN"/>
      <sheetName val="TOT-DUN-40"/>
      <sheetName val="tab-recap-national-33"/>
      <sheetName val="tab-recap-national-40"/>
      <sheetName val="tab-recap-national-LNA-normal"/>
      <sheetName val="DUNES-Total-NAT-AP"/>
      <sheetName val="éval-2012 selon 2011"/>
      <sheetName val="TOT-DUN-LNA"/>
      <sheetName val="chantiers-LNA-2012"/>
      <sheetName val="chantiers-LNA-2011"/>
      <sheetName val="tab-recap-national-LNA-total"/>
    </sheetNames>
    <sheetDataSet>
      <sheetData sheetId="27">
        <row r="12">
          <cell r="H12">
            <v>0.8563190117375596</v>
          </cell>
        </row>
      </sheetData>
      <sheetData sheetId="29">
        <row r="65">
          <cell r="AO65">
            <v>3800</v>
          </cell>
          <cell r="AP65">
            <v>15168</v>
          </cell>
          <cell r="AQ65">
            <v>78518.03333333333</v>
          </cell>
          <cell r="AR65">
            <v>2660</v>
          </cell>
          <cell r="AS65">
            <v>9885</v>
          </cell>
          <cell r="AT65">
            <v>12710.666666666668</v>
          </cell>
          <cell r="AU65">
            <v>77258.29999999999</v>
          </cell>
          <cell r="AV65">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DUN"/>
      <sheetName val="1DUF"/>
      <sheetName val="2DUN"/>
      <sheetName val="3DUN-JML"/>
      <sheetName val="4DUN"/>
      <sheetName val="5DUN"/>
      <sheetName val="6DUN"/>
      <sheetName val="7DUN"/>
      <sheetName val="SDUN"/>
      <sheetName val="TOT-DUN-33"/>
      <sheetName val="REF-Dunes 2010"/>
      <sheetName val="tab-recap-national"/>
      <sheetName val="DUNES-Total-NAT-AP"/>
      <sheetName val="TOT-DUN-40"/>
      <sheetName val="TOT-DUN-LNA"/>
      <sheetName val="chantiers-LNA-2010"/>
    </sheetNames>
    <sheetDataSet>
      <sheetData sheetId="14">
        <row r="64">
          <cell r="AD64">
            <v>6600</v>
          </cell>
          <cell r="AE64">
            <v>11048</v>
          </cell>
          <cell r="AF64">
            <v>0</v>
          </cell>
          <cell r="AG64">
            <v>10960</v>
          </cell>
          <cell r="AH64">
            <v>1980</v>
          </cell>
          <cell r="AI64">
            <v>4724.9</v>
          </cell>
          <cell r="AJ64">
            <v>11590</v>
          </cell>
          <cell r="AK64">
            <v>5808</v>
          </cell>
          <cell r="AL6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étail MIG"/>
      <sheetName val="MF Nouette"/>
      <sheetName val="Logement AS"/>
    </sheetNames>
    <sheetDataSet>
      <sheetData sheetId="0">
        <row r="1">
          <cell r="A1">
            <v>2006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NEXES ILH"/>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ccueil"/>
      <sheetName val="ResAna2013"/>
      <sheetName val="ResAna2014"/>
      <sheetName val="ResAna2015"/>
      <sheetName val="971 - TVX"/>
      <sheetName val="ResAna2016"/>
      <sheetName val="ResAna2017"/>
      <sheetName val="SyntheseFi"/>
      <sheetName val="Tab Gén"/>
      <sheetName val="VteInt"/>
      <sheetName val="Effectifs"/>
      <sheetName val="Soutien"/>
      <sheetName val="TRVX"/>
      <sheetName val="MAT"/>
      <sheetName val="Véh"/>
      <sheetName val="MatAchatsNtnx"/>
      <sheetName val="ConvNat"/>
      <sheetName val="BoisDEO"/>
      <sheetName val="BoisDet"/>
      <sheetName val="SAMBois"/>
      <sheetName val="IL"/>
      <sheetName val="Détail IL"/>
      <sheetName val="AMT"/>
      <sheetName val="Agreg"/>
      <sheetName val="Clef Indirect"/>
      <sheetName val="Structures"/>
      <sheetName val="Recup"/>
      <sheetName val="ONF"/>
      <sheetName val="971 - Mat - SOUTIEN-MANAGEMENT"/>
      <sheetName val="971 - INVEST. IMMOBILIERS"/>
      <sheetName val="971 - Aménagements"/>
      <sheetName val="971 - F. SIN - TVX 2014-09-26"/>
      <sheetName val="971 - Obj AG"/>
      <sheetName val="971 - FBB S"/>
      <sheetName val="971 - Paramètres"/>
      <sheetName val="CAD1517_ZGA"/>
    </sheetNames>
    <sheetDataSet>
      <sheetData sheetId="25">
        <row r="1">
          <cell r="D1" t="str">
            <v>Guadeloupe</v>
          </cell>
        </row>
        <row r="2">
          <cell r="D2">
            <v>0</v>
          </cell>
        </row>
        <row r="3">
          <cell r="D3">
            <v>0</v>
          </cell>
        </row>
        <row r="4">
          <cell r="D4">
            <v>0</v>
          </cell>
        </row>
        <row r="5">
          <cell r="D5">
            <v>0</v>
          </cell>
        </row>
        <row r="6">
          <cell r="D6">
            <v>0</v>
          </cell>
        </row>
        <row r="7">
          <cell r="D7">
            <v>0</v>
          </cell>
        </row>
        <row r="8">
          <cell r="D8">
            <v>0</v>
          </cell>
        </row>
        <row r="9">
          <cell r="D9">
            <v>0</v>
          </cell>
        </row>
        <row r="10">
          <cell r="D10">
            <v>0</v>
          </cell>
        </row>
        <row r="11">
          <cell r="D11">
            <v>0</v>
          </cell>
        </row>
        <row r="12">
          <cell r="D12">
            <v>0</v>
          </cell>
        </row>
      </sheetData>
      <sheetData sheetId="34">
        <row r="2">
          <cell r="B2">
            <v>48.75</v>
          </cell>
        </row>
        <row r="6">
          <cell r="B6">
            <v>461</v>
          </cell>
          <cell r="C6">
            <v>461</v>
          </cell>
          <cell r="D6">
            <v>615</v>
          </cell>
        </row>
        <row r="7">
          <cell r="B7">
            <v>620</v>
          </cell>
          <cell r="C7">
            <v>620</v>
          </cell>
          <cell r="D7">
            <v>814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yens 2013"/>
      <sheetName val="Résultats 2013"/>
      <sheetName val="Annexe 2 - Résultats MIG 50 pas"/>
      <sheetName val="Actions et sous-actions"/>
      <sheetName val="Défrichement 2013"/>
      <sheetName val="Sites CELRL 2013"/>
      <sheetName val="Parcelles CELRL 2013"/>
      <sheetName val="Barèmes 2012"/>
      <sheetName val="Barèmes 2013"/>
      <sheetName val="Barèmes 2014 (prop. 2013-12-12)"/>
      <sheetName val="Paramètres"/>
      <sheetName val="COG"/>
    </sheetNames>
    <sheetDataSet>
      <sheetData sheetId="3">
        <row r="2">
          <cell r="A2">
            <v>1</v>
          </cell>
          <cell r="B2" t="str">
            <v>Contrôle des défrichements</v>
          </cell>
        </row>
        <row r="3">
          <cell r="A3">
            <v>2</v>
          </cell>
          <cell r="B3" t="str">
            <v>Expertise pour le développement durable et l'animation de la filière-bois</v>
          </cell>
        </row>
        <row r="4">
          <cell r="A4">
            <v>3</v>
          </cell>
          <cell r="B4" t="str">
            <v>Documents-cadres régionaux et documents de gestion</v>
          </cell>
        </row>
        <row r="5">
          <cell r="A5">
            <v>4</v>
          </cell>
          <cell r="B5" t="str">
            <v>Expertises sur le foncier forestier et l'aménagement du territoire</v>
          </cell>
        </row>
        <row r="6">
          <cell r="A6">
            <v>5</v>
          </cell>
          <cell r="B6" t="str">
            <v>Valorisation des données numériques et système d'information géographique (SIG)</v>
          </cell>
        </row>
        <row r="7">
          <cell r="A7">
            <v>6</v>
          </cell>
          <cell r="B7" t="str">
            <v>Gestion des dépendances naturelles des cinquante pas géométriques affectées ou remises en gestion au CELRL</v>
          </cell>
        </row>
        <row r="8">
          <cell r="A8">
            <v>7</v>
          </cell>
          <cell r="B8" t="str">
            <v>Protection de la bande littorale en Guyane</v>
          </cell>
        </row>
        <row r="9">
          <cell r="A9">
            <v>8</v>
          </cell>
          <cell r="B9" t="str">
            <v>Suivi et évaluation des impacts de l'orpaillage sur les milieux en Guyane</v>
          </cell>
        </row>
        <row r="10">
          <cell r="A10">
            <v>9</v>
          </cell>
          <cell r="B10" t="str">
            <v>Contrôle du commerce illicite du bois en Guyane</v>
          </cell>
        </row>
        <row r="11">
          <cell r="A11">
            <v>10</v>
          </cell>
          <cell r="B11" t="str">
            <v>Instruction des demandes de titres fonciers en Guyane</v>
          </cell>
        </row>
        <row r="12">
          <cell r="A12">
            <v>11</v>
          </cell>
          <cell r="B12" t="str">
            <v>Accompagnement des communautés locales en Guyane</v>
          </cell>
        </row>
        <row r="13">
          <cell r="A13">
            <v>12</v>
          </cell>
          <cell r="B13" t="str">
            <v>Plan de protection des forêts contre l'incendie à La Réunion</v>
          </cell>
        </row>
        <row r="14">
          <cell r="A14" t="str">
            <v>1.1</v>
          </cell>
          <cell r="B14" t="str">
            <v>Traiter les demandes de renseignements</v>
          </cell>
        </row>
        <row r="15">
          <cell r="A15" t="str">
            <v>1.2</v>
          </cell>
          <cell r="B15" t="str">
            <v>Réaliser les visites préalables aux demandes de défrichement</v>
          </cell>
        </row>
        <row r="16">
          <cell r="A16" t="str">
            <v>1.3</v>
          </cell>
          <cell r="B16" t="str">
            <v>Instruire les demandes de défrichement</v>
          </cell>
        </row>
        <row r="17">
          <cell r="A17" t="str">
            <v>1.4</v>
          </cell>
          <cell r="B17" t="str">
            <v>Élaborer un plan de contrôle annuel des défrichements</v>
          </cell>
        </row>
        <row r="18">
          <cell r="A18" t="str">
            <v>1.5</v>
          </cell>
          <cell r="B18" t="str">
            <v>Réaliser le contrôle du respect des autorisations</v>
          </cell>
        </row>
        <row r="19">
          <cell r="A19" t="str">
            <v>1.6</v>
          </cell>
          <cell r="B19" t="str">
            <v>Réaliser le contrôle des défrichements sans autorisation</v>
          </cell>
        </row>
        <row r="20">
          <cell r="A20" t="str">
            <v>1.7</v>
          </cell>
          <cell r="B20" t="str">
            <v>Constater les infractions et apporter un appui jurictionnel dans le cadre des contentieux pénal et administratif</v>
          </cell>
        </row>
        <row r="21">
          <cell r="A21" t="str">
            <v>2.1</v>
          </cell>
          <cell r="B21" t="str">
            <v>Animation de la filière-bois</v>
          </cell>
        </row>
        <row r="22">
          <cell r="A22" t="str">
            <v>2.2</v>
          </cell>
          <cell r="B22" t="str">
            <v>Élaboration d'une stratégie de développement durable de la filière-bois (en lien avec la DEAL)</v>
          </cell>
        </row>
        <row r="23">
          <cell r="A23" t="str">
            <v>2.2.1</v>
          </cell>
          <cell r="B23" t="str">
            <v>Méthodes de sylviculture conduisant à une gestion durable des forêts</v>
          </cell>
        </row>
        <row r="24">
          <cell r="A24" t="str">
            <v>2.2.2</v>
          </cell>
          <cell r="B24" t="str">
            <v>Méthodes d'exploitation forestière à faible impact</v>
          </cell>
        </row>
        <row r="25">
          <cell r="A25" t="str">
            <v>2.2.3</v>
          </cell>
          <cell r="B25" t="str">
            <v>Valorisaition économique du bois, de la biomasse-énergie et des autres produits et services des forêts</v>
          </cell>
        </row>
        <row r="26">
          <cell r="A26" t="str">
            <v>2.2.4</v>
          </cell>
          <cell r="B26" t="str">
            <v>Études de marché</v>
          </cell>
        </row>
        <row r="27">
          <cell r="A27" t="str">
            <v>2.2.5</v>
          </cell>
          <cell r="B27" t="str">
            <v>Organisation économique et structuration de la filière de la forêt et du bois</v>
          </cell>
        </row>
        <row r="28">
          <cell r="A28" t="str">
            <v>2.2.6</v>
          </cell>
          <cell r="B28" t="str">
            <v>Vulgarisation sylvicole et formation à l'exploitation à faible impact</v>
          </cell>
        </row>
        <row r="29">
          <cell r="A29" t="str">
            <v>3.1</v>
          </cell>
          <cell r="B29" t="str">
            <v>Élaboration des orientations régionales forestières (ORF)</v>
          </cell>
        </row>
        <row r="30">
          <cell r="A30" t="str">
            <v>3.2</v>
          </cell>
          <cell r="B30" t="str">
            <v>Élaboration des schémas régionaux de gestion sylvicole des forêts privées (SRGS)</v>
          </cell>
        </row>
        <row r="31">
          <cell r="A31" t="str">
            <v>3.3</v>
          </cell>
          <cell r="B31" t="str">
            <v>Élaboration des codes des bonnes pratiques sylvicoles</v>
          </cell>
        </row>
        <row r="32">
          <cell r="A32" t="str">
            <v>3.4</v>
          </cell>
          <cell r="B32" t="str">
            <v>Agrément des plans simples de gestion (PSG)</v>
          </cell>
        </row>
        <row r="33">
          <cell r="A33" t="str">
            <v>3.5</v>
          </cell>
          <cell r="B33" t="str">
            <v>Approbation des règlements-types de gestion</v>
          </cell>
        </row>
        <row r="34">
          <cell r="A34" t="str">
            <v>4.1</v>
          </cell>
          <cell r="B34" t="str">
            <v>Aménagement du territoire et gestion du foncier forestier et agricole</v>
          </cell>
        </row>
        <row r="35">
          <cell r="A35" t="str">
            <v>4.2</v>
          </cell>
          <cell r="B35" t="str">
            <v>Évolution du foncier forestier et agricole</v>
          </cell>
        </row>
        <row r="36">
          <cell r="A36" t="str">
            <v>4.3</v>
          </cell>
          <cell r="B36" t="str">
            <v>Évolutions du statut juridique du massif intérieur guyanais</v>
          </cell>
        </row>
        <row r="37">
          <cell r="A37" t="str">
            <v>5.1</v>
          </cell>
          <cell r="B37" t="str">
            <v>Biodiversité</v>
          </cell>
        </row>
        <row r="38">
          <cell r="A38" t="str">
            <v>5.2</v>
          </cell>
          <cell r="B38" t="str">
            <v>Stocks et flux de carbone</v>
          </cell>
        </row>
        <row r="39">
          <cell r="A39" t="str">
            <v>5.3</v>
          </cell>
          <cell r="B39" t="str">
            <v>Foncier agricole et forestier</v>
          </cell>
        </row>
        <row r="40">
          <cell r="A40" t="str">
            <v>5.4</v>
          </cell>
          <cell r="B40" t="str">
            <v>Aménagement du territoire</v>
          </cell>
        </row>
        <row r="41">
          <cell r="A41" t="str">
            <v>6.1</v>
          </cell>
          <cell r="B41" t="str">
            <v>Gardiennage général des propriétés et des écosystèmes</v>
          </cell>
        </row>
        <row r="42">
          <cell r="A42" t="str">
            <v>6.2</v>
          </cell>
          <cell r="B42" t="str">
            <v>Inventaires et suivis des écosystèmes et mise en place d'expérimentations</v>
          </cell>
        </row>
        <row r="43">
          <cell r="A43" t="str">
            <v>6.3</v>
          </cell>
          <cell r="B43" t="str">
            <v>Expertises </v>
          </cell>
        </row>
        <row r="44">
          <cell r="A44" t="str">
            <v>6.4</v>
          </cell>
          <cell r="B44" t="str">
            <v>Assistance technique, compagnonnage et contraventions de grande voirie (CGV)</v>
          </cell>
        </row>
        <row r="45">
          <cell r="A45" t="str">
            <v>BIO.PNA.3</v>
          </cell>
          <cell r="B45" t="str">
            <v>Actions PNA chiroptères, iguanes et tortues marines</v>
          </cell>
        </row>
        <row r="46">
          <cell r="A46" t="str">
            <v>BIO.RBI.1</v>
          </cell>
          <cell r="B46" t="str">
            <v>Gestion, valorisation, gouvernance du réseau de réserves biologiques</v>
          </cell>
        </row>
        <row r="47">
          <cell r="A47" t="str">
            <v>RTM.RN.6</v>
          </cell>
          <cell r="B47" t="str">
            <v>Appui technique aux préfets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TX"/>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ialogue2"/>
      <sheetName val="Parametre"/>
      <sheetName val="Liste AGENCES"/>
      <sheetName val="EXPORTATION"/>
      <sheetName val="Agregation"/>
      <sheetName val="Navigation"/>
      <sheetName val="SE Période 1"/>
      <sheetName val="SE Période 2"/>
      <sheetName val="SE Période 3"/>
      <sheetName val="SE CONTRAT 2005"/>
      <sheetName val="SYNTHESE"/>
      <sheetName val="Synth Fin"/>
      <sheetName val="BOIS"/>
      <sheetName val="UO"/>
      <sheetName val="POF"/>
      <sheetName val="Effectifs"/>
      <sheetName val="Répartition PEF"/>
      <sheetName val="Prod"/>
      <sheetName val="FGS TAX AMTS"/>
      <sheetName val="Dialogue1"/>
      <sheetName val="MIG S"/>
      <sheetName val="MIG R"/>
      <sheetName val="C &amp; P"/>
      <sheetName val="TX D"/>
      <sheetName val="RF FD"/>
      <sheetName val="RF FC"/>
      <sheetName val="FGS"/>
      <sheetName val="Bois &amp; DEO"/>
      <sheetName val="DTI"/>
      <sheetName val="DTR"/>
      <sheetName val="C&amp;P détail"/>
      <sheetName val="MIG"/>
      <sheetName val="IL"/>
      <sheetName val="MAT"/>
      <sheetName val="Données DT"/>
      <sheetName val="Base de Données"/>
      <sheetName val="PCI &amp; Contrib DT"/>
      <sheetName val="Calculs intermédiaires"/>
      <sheetName val="Clefs"/>
      <sheetName val="Inflation"/>
      <sheetName val="BDD Complémentaire"/>
      <sheetName val="BDD Budget"/>
      <sheetName val="Org"/>
      <sheetName val="PCI"/>
      <sheetName val="Acces"/>
    </sheetNames>
    <sheetDataSet>
      <sheetData sheetId="5">
        <row r="1">
          <cell r="A1">
            <v>67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C2000"/>
      <sheetName val="BC2001"/>
      <sheetName val="CR"/>
      <sheetName val="synthèse euro"/>
      <sheetName val="synthèse"/>
      <sheetName val="Resultat"/>
      <sheetName val="conventions"/>
      <sheetName val="Rapprocht cpta ana"/>
      <sheetName val="rapprocht 7"/>
    </sheetNames>
    <sheetDataSet>
      <sheetData sheetId="1">
        <row r="2">
          <cell r="C2" t="str">
            <v>102</v>
          </cell>
          <cell r="D2" t="str">
            <v>1021</v>
          </cell>
          <cell r="E2">
            <v>1021000</v>
          </cell>
          <cell r="F2" t="str">
            <v>DOTATION</v>
          </cell>
          <cell r="G2">
            <v>0</v>
          </cell>
          <cell r="H2">
            <v>0</v>
          </cell>
          <cell r="I2">
            <v>138360306.74</v>
          </cell>
          <cell r="J2">
            <v>68737.11</v>
          </cell>
          <cell r="K2">
            <v>0</v>
          </cell>
          <cell r="L2">
            <v>138429043.85000002</v>
          </cell>
          <cell r="M2">
            <v>-138429043.85000002</v>
          </cell>
        </row>
        <row r="3">
          <cell r="C3" t="str">
            <v>102</v>
          </cell>
          <cell r="D3" t="str">
            <v>1022</v>
          </cell>
          <cell r="E3">
            <v>1022000</v>
          </cell>
          <cell r="F3" t="str">
            <v>COMPLEMENT DE DOTATION</v>
          </cell>
          <cell r="G3">
            <v>0</v>
          </cell>
          <cell r="H3">
            <v>0</v>
          </cell>
          <cell r="I3">
            <v>60457866.13</v>
          </cell>
          <cell r="J3">
            <v>0</v>
          </cell>
          <cell r="K3">
            <v>0</v>
          </cell>
          <cell r="L3">
            <v>60457866.13</v>
          </cell>
          <cell r="M3">
            <v>-60457866.13</v>
          </cell>
        </row>
        <row r="4">
          <cell r="C4" t="str">
            <v>102</v>
          </cell>
          <cell r="D4" t="str">
            <v>1025</v>
          </cell>
          <cell r="E4">
            <v>1025000</v>
          </cell>
          <cell r="F4" t="str">
            <v>DONS &amp; LEGS EN CAPITAL</v>
          </cell>
          <cell r="G4">
            <v>0</v>
          </cell>
          <cell r="H4">
            <v>0</v>
          </cell>
          <cell r="I4">
            <v>1495871.92</v>
          </cell>
          <cell r="J4">
            <v>1400000</v>
          </cell>
          <cell r="K4">
            <v>0</v>
          </cell>
          <cell r="L4">
            <v>2895871.92</v>
          </cell>
          <cell r="M4">
            <v>-2895871.92</v>
          </cell>
        </row>
        <row r="5">
          <cell r="C5" t="str">
            <v>102</v>
          </cell>
          <cell r="D5" t="str">
            <v>1027</v>
          </cell>
          <cell r="E5">
            <v>1027000</v>
          </cell>
          <cell r="F5" t="str">
            <v>AFFECTATION</v>
          </cell>
          <cell r="G5">
            <v>0</v>
          </cell>
          <cell r="H5">
            <v>350000</v>
          </cell>
          <cell r="I5">
            <v>38702781.63</v>
          </cell>
          <cell r="J5">
            <v>0</v>
          </cell>
          <cell r="K5">
            <v>350000</v>
          </cell>
          <cell r="L5">
            <v>38702781.63</v>
          </cell>
          <cell r="M5">
            <v>-38352781.63</v>
          </cell>
        </row>
        <row r="6">
          <cell r="C6" t="str">
            <v>106</v>
          </cell>
          <cell r="D6" t="str">
            <v>1061</v>
          </cell>
          <cell r="E6">
            <v>1061150</v>
          </cell>
          <cell r="F6" t="str">
            <v>RESERVE LEGALE DES PLUS-VALUES NETTE A L. TERME APRES 15 %</v>
          </cell>
          <cell r="G6">
            <v>0</v>
          </cell>
          <cell r="H6">
            <v>0</v>
          </cell>
          <cell r="I6">
            <v>9521463.49</v>
          </cell>
          <cell r="J6">
            <v>0</v>
          </cell>
          <cell r="K6">
            <v>0</v>
          </cell>
          <cell r="L6">
            <v>9521463.49</v>
          </cell>
          <cell r="M6">
            <v>-9521463.49</v>
          </cell>
        </row>
        <row r="7">
          <cell r="C7" t="str">
            <v>106</v>
          </cell>
          <cell r="D7" t="str">
            <v>1061</v>
          </cell>
          <cell r="E7">
            <v>1061180</v>
          </cell>
          <cell r="F7" t="str">
            <v>RESERVE LEG. PLUS-VALUES NETTES A LG TERME APRES TAX. A 18%</v>
          </cell>
          <cell r="G7">
            <v>0</v>
          </cell>
          <cell r="H7">
            <v>0</v>
          </cell>
          <cell r="I7">
            <v>7623681</v>
          </cell>
          <cell r="J7">
            <v>0</v>
          </cell>
          <cell r="K7">
            <v>0</v>
          </cell>
          <cell r="L7">
            <v>7623681</v>
          </cell>
          <cell r="M7">
            <v>-7623681</v>
          </cell>
        </row>
        <row r="8">
          <cell r="C8" t="str">
            <v>106</v>
          </cell>
          <cell r="D8" t="str">
            <v>1061</v>
          </cell>
          <cell r="E8">
            <v>1061190</v>
          </cell>
          <cell r="F8" t="str">
            <v>RESERVES LEG.DES PLUS-VALUES LONG TERME APRES TAX. A 19 %</v>
          </cell>
          <cell r="G8">
            <v>0</v>
          </cell>
          <cell r="H8">
            <v>0</v>
          </cell>
          <cell r="I8">
            <v>10722139.64</v>
          </cell>
          <cell r="J8">
            <v>0</v>
          </cell>
          <cell r="K8">
            <v>0</v>
          </cell>
          <cell r="L8">
            <v>10722139.64</v>
          </cell>
          <cell r="M8">
            <v>-10722139.64</v>
          </cell>
        </row>
        <row r="9">
          <cell r="C9" t="str">
            <v>106</v>
          </cell>
          <cell r="D9" t="str">
            <v>1061</v>
          </cell>
          <cell r="E9">
            <v>1061250</v>
          </cell>
          <cell r="F9" t="str">
            <v>RESERVE LEGALE DES PLUS-VALUES NETTE A L. TERME APRES 25 %</v>
          </cell>
          <cell r="G9">
            <v>0</v>
          </cell>
          <cell r="H9">
            <v>0</v>
          </cell>
          <cell r="I9">
            <v>8232151.77</v>
          </cell>
          <cell r="J9">
            <v>0</v>
          </cell>
          <cell r="K9">
            <v>0</v>
          </cell>
          <cell r="L9">
            <v>8232151.77</v>
          </cell>
          <cell r="M9">
            <v>-8232151.77</v>
          </cell>
        </row>
        <row r="10">
          <cell r="C10" t="str">
            <v>106</v>
          </cell>
          <cell r="D10" t="str">
            <v>1062</v>
          </cell>
          <cell r="E10">
            <v>1062000</v>
          </cell>
          <cell r="F10" t="str">
            <v>RESERVES INDISPONIBLES (RESERV.SPEC.OEUVRES D'ART EX.PUBLIC)</v>
          </cell>
          <cell r="G10">
            <v>0</v>
          </cell>
          <cell r="H10">
            <v>0</v>
          </cell>
          <cell r="I10">
            <v>61186</v>
          </cell>
          <cell r="J10">
            <v>24593</v>
          </cell>
          <cell r="K10">
            <v>0</v>
          </cell>
          <cell r="L10">
            <v>85779</v>
          </cell>
          <cell r="M10">
            <v>-85779</v>
          </cell>
        </row>
        <row r="11">
          <cell r="C11" t="str">
            <v>106</v>
          </cell>
          <cell r="D11" t="str">
            <v>1068</v>
          </cell>
          <cell r="E11">
            <v>1068100</v>
          </cell>
          <cell r="F11" t="str">
            <v>RESERVE AFFECTEE AUX INVESTISSEMENTS EN FORET DOMANIALE</v>
          </cell>
          <cell r="G11">
            <v>0</v>
          </cell>
          <cell r="H11">
            <v>0</v>
          </cell>
          <cell r="I11">
            <v>22000000</v>
          </cell>
          <cell r="J11">
            <v>0</v>
          </cell>
          <cell r="K11">
            <v>0</v>
          </cell>
          <cell r="L11">
            <v>22000000</v>
          </cell>
          <cell r="M11">
            <v>-22000000</v>
          </cell>
        </row>
        <row r="12">
          <cell r="C12" t="str">
            <v>106</v>
          </cell>
          <cell r="D12" t="str">
            <v>1068</v>
          </cell>
          <cell r="E12">
            <v>1068200</v>
          </cell>
          <cell r="F12" t="str">
            <v>RESERVES FACULTATIVES</v>
          </cell>
          <cell r="G12">
            <v>0</v>
          </cell>
          <cell r="H12">
            <v>0</v>
          </cell>
          <cell r="I12">
            <v>534766631.93</v>
          </cell>
          <cell r="J12">
            <v>29180369.28</v>
          </cell>
          <cell r="K12">
            <v>0</v>
          </cell>
          <cell r="L12">
            <v>563947001.21</v>
          </cell>
          <cell r="M12">
            <v>-563947001.21</v>
          </cell>
        </row>
        <row r="13">
          <cell r="C13" t="str">
            <v>111</v>
          </cell>
          <cell r="D13" t="str">
            <v>1110</v>
          </cell>
          <cell r="E13">
            <v>1110000</v>
          </cell>
          <cell r="F13" t="str">
            <v>REPORT A NOUVEAU</v>
          </cell>
          <cell r="G13">
            <v>0</v>
          </cell>
          <cell r="H13">
            <v>0</v>
          </cell>
          <cell r="I13">
            <v>492623.58</v>
          </cell>
          <cell r="J13">
            <v>0</v>
          </cell>
          <cell r="K13">
            <v>0</v>
          </cell>
          <cell r="L13">
            <v>492623.58</v>
          </cell>
          <cell r="M13">
            <v>-492623.58</v>
          </cell>
        </row>
        <row r="14">
          <cell r="C14" t="str">
            <v>121</v>
          </cell>
          <cell r="D14" t="str">
            <v>1210</v>
          </cell>
          <cell r="E14">
            <v>1210000</v>
          </cell>
          <cell r="F14" t="str">
            <v>RESULTAT DE L EXERCICE</v>
          </cell>
          <cell r="G14">
            <v>0</v>
          </cell>
          <cell r="H14">
            <v>29204962.28</v>
          </cell>
          <cell r="I14">
            <v>29204962.28</v>
          </cell>
          <cell r="J14">
            <v>0</v>
          </cell>
          <cell r="K14">
            <v>29204962.28</v>
          </cell>
          <cell r="L14">
            <v>29204962.28</v>
          </cell>
          <cell r="M14">
            <v>0</v>
          </cell>
        </row>
        <row r="15">
          <cell r="C15" t="str">
            <v>129</v>
          </cell>
          <cell r="D15" t="str">
            <v>1290</v>
          </cell>
          <cell r="E15">
            <v>1290000</v>
          </cell>
          <cell r="F15" t="str">
            <v>RESULTAT DE L EXERCICE</v>
          </cell>
          <cell r="G15">
            <v>0</v>
          </cell>
          <cell r="H15">
            <v>0</v>
          </cell>
          <cell r="I15">
            <v>0</v>
          </cell>
          <cell r="J15">
            <v>0</v>
          </cell>
          <cell r="K15">
            <v>0</v>
          </cell>
          <cell r="L15">
            <v>0</v>
          </cell>
          <cell r="M15">
            <v>0</v>
          </cell>
        </row>
        <row r="16">
          <cell r="C16" t="str">
            <v>131</v>
          </cell>
          <cell r="D16" t="str">
            <v>1311</v>
          </cell>
          <cell r="E16">
            <v>1311000</v>
          </cell>
          <cell r="F16" t="str">
            <v>SUBVENTIONS DE L'UNION EUROPENNE</v>
          </cell>
          <cell r="G16">
            <v>0</v>
          </cell>
          <cell r="H16">
            <v>0</v>
          </cell>
          <cell r="I16">
            <v>326812.5</v>
          </cell>
          <cell r="J16">
            <v>248712.76</v>
          </cell>
          <cell r="K16">
            <v>0</v>
          </cell>
          <cell r="L16">
            <v>575525.26</v>
          </cell>
          <cell r="M16">
            <v>-575525.26</v>
          </cell>
        </row>
        <row r="17">
          <cell r="C17" t="str">
            <v>131</v>
          </cell>
          <cell r="D17" t="str">
            <v>1312</v>
          </cell>
          <cell r="E17">
            <v>1312000</v>
          </cell>
          <cell r="F17" t="str">
            <v>SUBVENTIONS DE L'ETAT</v>
          </cell>
          <cell r="G17">
            <v>0</v>
          </cell>
          <cell r="H17">
            <v>110000</v>
          </cell>
          <cell r="I17">
            <v>9766163.75</v>
          </cell>
          <cell r="J17">
            <v>1165128.6</v>
          </cell>
          <cell r="K17">
            <v>110000</v>
          </cell>
          <cell r="L17">
            <v>10931292.35</v>
          </cell>
          <cell r="M17">
            <v>-10821292.35</v>
          </cell>
        </row>
        <row r="18">
          <cell r="C18" t="str">
            <v>131</v>
          </cell>
          <cell r="D18" t="str">
            <v>1313</v>
          </cell>
          <cell r="E18">
            <v>1313000</v>
          </cell>
          <cell r="F18" t="str">
            <v>SUBVENTIONS DES REGIONS</v>
          </cell>
          <cell r="G18">
            <v>0</v>
          </cell>
          <cell r="H18">
            <v>0</v>
          </cell>
          <cell r="I18">
            <v>3155207.04</v>
          </cell>
          <cell r="J18">
            <v>298582</v>
          </cell>
          <cell r="K18">
            <v>0</v>
          </cell>
          <cell r="L18">
            <v>3453789.04</v>
          </cell>
          <cell r="M18">
            <v>-3453789.04</v>
          </cell>
        </row>
        <row r="19">
          <cell r="C19" t="str">
            <v>131</v>
          </cell>
          <cell r="D19" t="str">
            <v>1314</v>
          </cell>
          <cell r="E19">
            <v>1314000</v>
          </cell>
          <cell r="F19" t="str">
            <v>SUBVENTIONS DES DEPARTEMENTS</v>
          </cell>
          <cell r="G19">
            <v>0</v>
          </cell>
          <cell r="H19">
            <v>0</v>
          </cell>
          <cell r="I19">
            <v>4543852.7</v>
          </cell>
          <cell r="J19">
            <v>340505.9</v>
          </cell>
          <cell r="K19">
            <v>0</v>
          </cell>
          <cell r="L19">
            <v>4884358.600000001</v>
          </cell>
          <cell r="M19">
            <v>-4884358.600000001</v>
          </cell>
        </row>
        <row r="20">
          <cell r="C20" t="str">
            <v>131</v>
          </cell>
          <cell r="D20" t="str">
            <v>1315</v>
          </cell>
          <cell r="E20">
            <v>1315000</v>
          </cell>
          <cell r="F20" t="str">
            <v>SUBVENTIONS DES COMMUNES ET GROUPEMENTS COMMUNAUX</v>
          </cell>
          <cell r="G20">
            <v>0</v>
          </cell>
          <cell r="H20">
            <v>0</v>
          </cell>
          <cell r="I20">
            <v>1556555.75</v>
          </cell>
          <cell r="J20">
            <v>67565</v>
          </cell>
          <cell r="K20">
            <v>0</v>
          </cell>
          <cell r="L20">
            <v>1624120.75</v>
          </cell>
          <cell r="M20">
            <v>-1624120.75</v>
          </cell>
        </row>
        <row r="21">
          <cell r="C21" t="str">
            <v>131</v>
          </cell>
          <cell r="D21" t="str">
            <v>1316</v>
          </cell>
          <cell r="E21">
            <v>1316000</v>
          </cell>
          <cell r="F21" t="str">
            <v>SUBVENTIONS D'AUTRES ORGANISMES PUBLICS</v>
          </cell>
          <cell r="G21">
            <v>0</v>
          </cell>
          <cell r="H21">
            <v>30002.11</v>
          </cell>
          <cell r="I21">
            <v>1418738.81</v>
          </cell>
          <cell r="J21">
            <v>200730</v>
          </cell>
          <cell r="K21">
            <v>30002.11</v>
          </cell>
          <cell r="L21">
            <v>1619468.81</v>
          </cell>
          <cell r="M21">
            <v>-1589466.7</v>
          </cell>
        </row>
        <row r="22">
          <cell r="C22" t="str">
            <v>131</v>
          </cell>
          <cell r="D22" t="str">
            <v>1317</v>
          </cell>
          <cell r="E22">
            <v>1317000</v>
          </cell>
          <cell r="F22" t="str">
            <v>SUBVENTIONS DE PARTENAIRES PRIVES</v>
          </cell>
          <cell r="G22">
            <v>0</v>
          </cell>
          <cell r="H22">
            <v>10910</v>
          </cell>
          <cell r="I22">
            <v>1060049.46</v>
          </cell>
          <cell r="J22">
            <v>0</v>
          </cell>
          <cell r="K22">
            <v>10910</v>
          </cell>
          <cell r="L22">
            <v>1060049.46</v>
          </cell>
          <cell r="M22">
            <v>-1049139.46</v>
          </cell>
        </row>
        <row r="23">
          <cell r="C23" t="str">
            <v>134</v>
          </cell>
          <cell r="D23" t="str">
            <v>1341</v>
          </cell>
          <cell r="E23">
            <v>1341100</v>
          </cell>
          <cell r="F23" t="str">
            <v>SUBV. UNION EUROPENNE POUR TRAV. NEUFS EN FORET DOMANIALE</v>
          </cell>
          <cell r="G23">
            <v>0</v>
          </cell>
          <cell r="H23">
            <v>18626257.16</v>
          </cell>
          <cell r="I23">
            <v>0</v>
          </cell>
          <cell r="J23">
            <v>18626257.16</v>
          </cell>
          <cell r="K23">
            <v>18626257.16</v>
          </cell>
          <cell r="L23">
            <v>18626257.16</v>
          </cell>
          <cell r="M23">
            <v>0</v>
          </cell>
        </row>
        <row r="24">
          <cell r="C24" t="str">
            <v>134</v>
          </cell>
          <cell r="D24" t="str">
            <v>1341</v>
          </cell>
          <cell r="E24">
            <v>1341200</v>
          </cell>
          <cell r="F24" t="str">
            <v>SUBVENTIONS DE L'ETAT POUR TRAVAUX NEUFS EN FORET DOMANIALE</v>
          </cell>
          <cell r="G24">
            <v>0</v>
          </cell>
          <cell r="H24">
            <v>17090444.02</v>
          </cell>
          <cell r="I24">
            <v>0</v>
          </cell>
          <cell r="J24">
            <v>17090444.02</v>
          </cell>
          <cell r="K24">
            <v>17090444.02</v>
          </cell>
          <cell r="L24">
            <v>17090444.02</v>
          </cell>
          <cell r="M24">
            <v>0</v>
          </cell>
        </row>
        <row r="25">
          <cell r="C25" t="str">
            <v>134</v>
          </cell>
          <cell r="D25" t="str">
            <v>1341</v>
          </cell>
          <cell r="E25">
            <v>1341300</v>
          </cell>
          <cell r="F25" t="str">
            <v>SUBVENTIONS DES REGIONS POUR TRAV. NEUFS EN FORET DOMANIALE</v>
          </cell>
          <cell r="G25">
            <v>0</v>
          </cell>
          <cell r="H25">
            <v>7617169.85</v>
          </cell>
          <cell r="I25">
            <v>0</v>
          </cell>
          <cell r="J25">
            <v>7617169.85</v>
          </cell>
          <cell r="K25">
            <v>7617169.85</v>
          </cell>
          <cell r="L25">
            <v>7617169.85</v>
          </cell>
          <cell r="M25">
            <v>0</v>
          </cell>
        </row>
        <row r="26">
          <cell r="C26" t="str">
            <v>134</v>
          </cell>
          <cell r="D26" t="str">
            <v>1341</v>
          </cell>
          <cell r="E26">
            <v>1341400</v>
          </cell>
          <cell r="F26" t="str">
            <v>SUBVENTIONS DES DEPARTEMENTS POUR TRAV. NEUFS EN FORET DOM.</v>
          </cell>
          <cell r="G26">
            <v>0</v>
          </cell>
          <cell r="H26">
            <v>788270.5</v>
          </cell>
          <cell r="I26">
            <v>0</v>
          </cell>
          <cell r="J26">
            <v>788270.5</v>
          </cell>
          <cell r="K26">
            <v>788270.5</v>
          </cell>
          <cell r="L26">
            <v>788270.5</v>
          </cell>
          <cell r="M26">
            <v>0</v>
          </cell>
        </row>
        <row r="27">
          <cell r="C27" t="str">
            <v>134</v>
          </cell>
          <cell r="D27" t="str">
            <v>1341</v>
          </cell>
          <cell r="E27">
            <v>1341500</v>
          </cell>
          <cell r="F27" t="str">
            <v>SUBV. DES COMMUNES ET GRPTS COMM. POUR TRAV. NEUFS EN F. DOM</v>
          </cell>
          <cell r="G27">
            <v>0</v>
          </cell>
          <cell r="H27">
            <v>50000</v>
          </cell>
          <cell r="I27">
            <v>0</v>
          </cell>
          <cell r="J27">
            <v>50000</v>
          </cell>
          <cell r="K27">
            <v>50000</v>
          </cell>
          <cell r="L27">
            <v>50000</v>
          </cell>
          <cell r="M27">
            <v>0</v>
          </cell>
        </row>
        <row r="28">
          <cell r="C28" t="str">
            <v>134</v>
          </cell>
          <cell r="D28" t="str">
            <v>1341</v>
          </cell>
          <cell r="E28">
            <v>1341600</v>
          </cell>
          <cell r="F28" t="str">
            <v>SUBV. D'AUTRES ORGANISMES PUB. POUR TRAV. NEUFS EN FORET DOM</v>
          </cell>
          <cell r="G28">
            <v>0</v>
          </cell>
          <cell r="H28">
            <v>63250</v>
          </cell>
          <cell r="I28">
            <v>0</v>
          </cell>
          <cell r="J28">
            <v>63250</v>
          </cell>
          <cell r="K28">
            <v>63250</v>
          </cell>
          <cell r="L28">
            <v>63250</v>
          </cell>
          <cell r="M28">
            <v>0</v>
          </cell>
        </row>
        <row r="29">
          <cell r="C29" t="str">
            <v>134</v>
          </cell>
          <cell r="D29" t="str">
            <v>1341</v>
          </cell>
          <cell r="E29">
            <v>1341700</v>
          </cell>
          <cell r="F29" t="str">
            <v>SUBV. DE PARTENAIRES PRIVES POUR TRAV.NEUFS EN FORET DOM.</v>
          </cell>
          <cell r="G29">
            <v>0</v>
          </cell>
          <cell r="H29">
            <v>0</v>
          </cell>
          <cell r="I29">
            <v>0</v>
          </cell>
          <cell r="J29">
            <v>0</v>
          </cell>
          <cell r="K29">
            <v>0</v>
          </cell>
          <cell r="L29">
            <v>0</v>
          </cell>
          <cell r="M29">
            <v>0</v>
          </cell>
        </row>
        <row r="30">
          <cell r="C30" t="str">
            <v>134</v>
          </cell>
          <cell r="D30" t="str">
            <v>1342</v>
          </cell>
          <cell r="E30">
            <v>1342110</v>
          </cell>
          <cell r="F30" t="str">
            <v>SUBV. DE L'UNION EUROPEENNE - EQUIPEMENT</v>
          </cell>
          <cell r="G30">
            <v>0</v>
          </cell>
          <cell r="H30">
            <v>1680417.4</v>
          </cell>
          <cell r="I30">
            <v>0</v>
          </cell>
          <cell r="J30">
            <v>1680417.4</v>
          </cell>
          <cell r="K30">
            <v>1680417.4</v>
          </cell>
          <cell r="L30">
            <v>1680417.4</v>
          </cell>
          <cell r="M30">
            <v>0</v>
          </cell>
        </row>
        <row r="31">
          <cell r="C31" t="str">
            <v>134</v>
          </cell>
          <cell r="D31" t="str">
            <v>1342</v>
          </cell>
          <cell r="E31">
            <v>1342120</v>
          </cell>
          <cell r="F31" t="str">
            <v>SUBV. DE L'UNION EUROPEENNE - AMELIORATION</v>
          </cell>
          <cell r="G31">
            <v>0</v>
          </cell>
          <cell r="H31">
            <v>662736.98</v>
          </cell>
          <cell r="I31">
            <v>0</v>
          </cell>
          <cell r="J31">
            <v>662736.98</v>
          </cell>
          <cell r="K31">
            <v>662736.98</v>
          </cell>
          <cell r="L31">
            <v>662736.98</v>
          </cell>
          <cell r="M31">
            <v>0</v>
          </cell>
        </row>
        <row r="32">
          <cell r="C32" t="str">
            <v>134</v>
          </cell>
          <cell r="D32" t="str">
            <v>1342</v>
          </cell>
          <cell r="E32">
            <v>1342210</v>
          </cell>
          <cell r="F32" t="str">
            <v>SUBVENTIONS D'EQUIPEMENT DE L'ETAT - ACCUEIL PUB. EN F. DOM.</v>
          </cell>
          <cell r="G32">
            <v>0</v>
          </cell>
          <cell r="H32">
            <v>2475757.03</v>
          </cell>
          <cell r="I32">
            <v>0</v>
          </cell>
          <cell r="J32">
            <v>2475757.03</v>
          </cell>
          <cell r="K32">
            <v>2475757.03</v>
          </cell>
          <cell r="L32">
            <v>2475757.03</v>
          </cell>
          <cell r="M32">
            <v>0</v>
          </cell>
        </row>
        <row r="33">
          <cell r="C33" t="str">
            <v>134</v>
          </cell>
          <cell r="D33" t="str">
            <v>1342</v>
          </cell>
          <cell r="E33">
            <v>1342220</v>
          </cell>
          <cell r="F33" t="str">
            <v>SUBV. D'AMELIORATION DE L'ETAT - ACCUEIL PUB. EN FORET DOM.</v>
          </cell>
          <cell r="G33">
            <v>0</v>
          </cell>
          <cell r="H33">
            <v>1784031.37</v>
          </cell>
          <cell r="I33">
            <v>0</v>
          </cell>
          <cell r="J33">
            <v>1784031.37</v>
          </cell>
          <cell r="K33">
            <v>1784031.37</v>
          </cell>
          <cell r="L33">
            <v>1784031.37</v>
          </cell>
          <cell r="M33">
            <v>0</v>
          </cell>
        </row>
        <row r="34">
          <cell r="C34" t="str">
            <v>134</v>
          </cell>
          <cell r="D34" t="str">
            <v>1342</v>
          </cell>
          <cell r="E34">
            <v>1342310</v>
          </cell>
          <cell r="F34" t="str">
            <v>SUBV. D'EQUIPEMENT DES REGIONS - ACCUEIL PUB. EN FORET DOM.</v>
          </cell>
          <cell r="G34">
            <v>0</v>
          </cell>
          <cell r="H34">
            <v>15101796.49</v>
          </cell>
          <cell r="I34">
            <v>0</v>
          </cell>
          <cell r="J34">
            <v>15101796.49</v>
          </cell>
          <cell r="K34">
            <v>15101796.49</v>
          </cell>
          <cell r="L34">
            <v>15101796.49</v>
          </cell>
          <cell r="M34">
            <v>0</v>
          </cell>
        </row>
        <row r="35">
          <cell r="C35" t="str">
            <v>134</v>
          </cell>
          <cell r="D35" t="str">
            <v>1342</v>
          </cell>
          <cell r="E35">
            <v>1342320</v>
          </cell>
          <cell r="F35" t="str">
            <v>SUBV. D'AMELIORATION DES REGIONS - ACCUEIL PUB. EN FORET DOM</v>
          </cell>
          <cell r="G35">
            <v>0</v>
          </cell>
          <cell r="H35">
            <v>1009500</v>
          </cell>
          <cell r="I35">
            <v>0</v>
          </cell>
          <cell r="J35">
            <v>1009500</v>
          </cell>
          <cell r="K35">
            <v>1009500</v>
          </cell>
          <cell r="L35">
            <v>1009500</v>
          </cell>
          <cell r="M35">
            <v>0</v>
          </cell>
        </row>
        <row r="36">
          <cell r="C36" t="str">
            <v>134</v>
          </cell>
          <cell r="D36" t="str">
            <v>1342</v>
          </cell>
          <cell r="E36">
            <v>1342410</v>
          </cell>
          <cell r="F36" t="str">
            <v>SUBV. EQUIPEMENT DES DEPARTEMENTS - ACCUEIL PUB. EN FOR. DOM</v>
          </cell>
          <cell r="G36">
            <v>0</v>
          </cell>
          <cell r="H36">
            <v>6889477.16</v>
          </cell>
          <cell r="I36">
            <v>0</v>
          </cell>
          <cell r="J36">
            <v>6889477.16</v>
          </cell>
          <cell r="K36">
            <v>6889477.16</v>
          </cell>
          <cell r="L36">
            <v>6889477.16</v>
          </cell>
          <cell r="M36">
            <v>0</v>
          </cell>
        </row>
        <row r="37">
          <cell r="C37" t="str">
            <v>134</v>
          </cell>
          <cell r="D37" t="str">
            <v>1342</v>
          </cell>
          <cell r="E37">
            <v>1342420</v>
          </cell>
          <cell r="F37" t="str">
            <v>SUBV. D'AMELIORATION DES DEPARTEMENTS - ACCUEIL PUB. EN F.D.</v>
          </cell>
          <cell r="G37">
            <v>0</v>
          </cell>
          <cell r="H37">
            <v>30808833.44</v>
          </cell>
          <cell r="I37">
            <v>0</v>
          </cell>
          <cell r="J37">
            <v>30808833.44</v>
          </cell>
          <cell r="K37">
            <v>30808833.44</v>
          </cell>
          <cell r="L37">
            <v>30808833.44</v>
          </cell>
          <cell r="M37">
            <v>0</v>
          </cell>
        </row>
        <row r="38">
          <cell r="C38" t="str">
            <v>134</v>
          </cell>
          <cell r="D38" t="str">
            <v>1342</v>
          </cell>
          <cell r="E38">
            <v>1342510</v>
          </cell>
          <cell r="F38" t="str">
            <v>SUBV. D'EQUIP. COMMUNES ET GRPTS COM. - ACCUEIL PUB EN F.D.</v>
          </cell>
          <cell r="G38">
            <v>0</v>
          </cell>
          <cell r="H38">
            <v>3168719.67</v>
          </cell>
          <cell r="I38">
            <v>0</v>
          </cell>
          <cell r="J38">
            <v>3168719.67</v>
          </cell>
          <cell r="K38">
            <v>3168719.67</v>
          </cell>
          <cell r="L38">
            <v>3168719.67</v>
          </cell>
          <cell r="M38">
            <v>0</v>
          </cell>
        </row>
        <row r="39">
          <cell r="C39" t="str">
            <v>134</v>
          </cell>
          <cell r="D39" t="str">
            <v>1342</v>
          </cell>
          <cell r="E39">
            <v>1342520</v>
          </cell>
          <cell r="F39" t="str">
            <v>SUBV. AMELIORATION COMMUNES ET GRPTS COM.-ACCUEIL PUB. EN FD</v>
          </cell>
          <cell r="G39">
            <v>0</v>
          </cell>
          <cell r="H39">
            <v>8835634.84</v>
          </cell>
          <cell r="I39">
            <v>0</v>
          </cell>
          <cell r="J39">
            <v>8835634.84</v>
          </cell>
          <cell r="K39">
            <v>8835634.84</v>
          </cell>
          <cell r="L39">
            <v>8835634.84</v>
          </cell>
          <cell r="M39">
            <v>0</v>
          </cell>
        </row>
        <row r="40">
          <cell r="C40" t="str">
            <v>134</v>
          </cell>
          <cell r="D40" t="str">
            <v>1342</v>
          </cell>
          <cell r="E40">
            <v>1342610</v>
          </cell>
          <cell r="F40" t="str">
            <v>SUBV. AUTRES ORGANISMES PUB. - EQUIPEMENT ACCUEIL PUB. F. D.</v>
          </cell>
          <cell r="G40">
            <v>0</v>
          </cell>
          <cell r="H40">
            <v>642911</v>
          </cell>
          <cell r="I40">
            <v>0</v>
          </cell>
          <cell r="J40">
            <v>642911</v>
          </cell>
          <cell r="K40">
            <v>642911</v>
          </cell>
          <cell r="L40">
            <v>642911</v>
          </cell>
          <cell r="M40">
            <v>0</v>
          </cell>
        </row>
        <row r="41">
          <cell r="C41" t="str">
            <v>134</v>
          </cell>
          <cell r="D41" t="str">
            <v>1342</v>
          </cell>
          <cell r="E41">
            <v>1342620</v>
          </cell>
          <cell r="F41" t="str">
            <v>SUBV. AUTRES ORGANISMES PUB. - AMELIOR.  ACCUEIL PUB. EN F.D</v>
          </cell>
          <cell r="G41">
            <v>0</v>
          </cell>
          <cell r="H41">
            <v>3683644.74</v>
          </cell>
          <cell r="I41">
            <v>0</v>
          </cell>
          <cell r="J41">
            <v>3683644.74</v>
          </cell>
          <cell r="K41">
            <v>3683644.74</v>
          </cell>
          <cell r="L41">
            <v>3683644.74</v>
          </cell>
          <cell r="M41">
            <v>0</v>
          </cell>
        </row>
        <row r="42">
          <cell r="C42" t="str">
            <v>134</v>
          </cell>
          <cell r="D42" t="str">
            <v>1342</v>
          </cell>
          <cell r="E42">
            <v>1342710</v>
          </cell>
          <cell r="F42" t="str">
            <v>SUBV. DE PARTENAIRES PRIVES - EQUIPEMENT</v>
          </cell>
          <cell r="G42">
            <v>0</v>
          </cell>
          <cell r="H42">
            <v>10000</v>
          </cell>
          <cell r="I42">
            <v>0</v>
          </cell>
          <cell r="J42">
            <v>10000</v>
          </cell>
          <cell r="K42">
            <v>10000</v>
          </cell>
          <cell r="L42">
            <v>10000</v>
          </cell>
          <cell r="M42">
            <v>0</v>
          </cell>
        </row>
        <row r="43">
          <cell r="C43" t="str">
            <v>134</v>
          </cell>
          <cell r="D43" t="str">
            <v>1342</v>
          </cell>
          <cell r="E43">
            <v>1342720</v>
          </cell>
          <cell r="F43" t="str">
            <v>SUBV. DE PARTENAIRES PRIVES - AMELIORATION</v>
          </cell>
          <cell r="G43">
            <v>0</v>
          </cell>
          <cell r="H43">
            <v>40875</v>
          </cell>
          <cell r="I43">
            <v>0</v>
          </cell>
          <cell r="J43">
            <v>40875</v>
          </cell>
          <cell r="K43">
            <v>40875</v>
          </cell>
          <cell r="L43">
            <v>40875</v>
          </cell>
          <cell r="M43">
            <v>0</v>
          </cell>
        </row>
        <row r="44">
          <cell r="C44" t="str">
            <v>138</v>
          </cell>
          <cell r="D44" t="str">
            <v>1380</v>
          </cell>
          <cell r="E44">
            <v>1380000</v>
          </cell>
          <cell r="F44" t="str">
            <v>AUTRES SUBVENTIONS D INVESTISSEMENTS</v>
          </cell>
          <cell r="G44">
            <v>0</v>
          </cell>
          <cell r="H44">
            <v>0</v>
          </cell>
          <cell r="I44">
            <v>0</v>
          </cell>
          <cell r="J44">
            <v>0</v>
          </cell>
          <cell r="K44">
            <v>0</v>
          </cell>
          <cell r="L44">
            <v>0</v>
          </cell>
          <cell r="M44">
            <v>0</v>
          </cell>
        </row>
        <row r="45">
          <cell r="C45" t="str">
            <v>138</v>
          </cell>
          <cell r="D45" t="str">
            <v>1381</v>
          </cell>
          <cell r="E45">
            <v>1381000</v>
          </cell>
          <cell r="F45" t="str">
            <v>UNION EUROPEENNE</v>
          </cell>
          <cell r="G45">
            <v>0</v>
          </cell>
          <cell r="H45">
            <v>0</v>
          </cell>
          <cell r="I45">
            <v>0</v>
          </cell>
          <cell r="J45">
            <v>0</v>
          </cell>
          <cell r="K45">
            <v>0</v>
          </cell>
          <cell r="L45">
            <v>0</v>
          </cell>
          <cell r="M45">
            <v>0</v>
          </cell>
        </row>
        <row r="46">
          <cell r="C46" t="str">
            <v>138</v>
          </cell>
          <cell r="D46" t="str">
            <v>1382</v>
          </cell>
          <cell r="E46">
            <v>1382000</v>
          </cell>
          <cell r="F46" t="str">
            <v>ETAT</v>
          </cell>
          <cell r="G46">
            <v>0</v>
          </cell>
          <cell r="H46">
            <v>9431283</v>
          </cell>
          <cell r="I46">
            <v>0</v>
          </cell>
          <cell r="J46">
            <v>9431283</v>
          </cell>
          <cell r="K46">
            <v>9431283</v>
          </cell>
          <cell r="L46">
            <v>9431283</v>
          </cell>
          <cell r="M46">
            <v>0</v>
          </cell>
        </row>
        <row r="47">
          <cell r="C47" t="str">
            <v>138</v>
          </cell>
          <cell r="D47" t="str">
            <v>1383</v>
          </cell>
          <cell r="E47">
            <v>1383000</v>
          </cell>
          <cell r="F47" t="str">
            <v>REGIONS</v>
          </cell>
          <cell r="G47">
            <v>0</v>
          </cell>
          <cell r="H47">
            <v>889115.29</v>
          </cell>
          <cell r="I47">
            <v>0</v>
          </cell>
          <cell r="J47">
            <v>889115.29</v>
          </cell>
          <cell r="K47">
            <v>889115.29</v>
          </cell>
          <cell r="L47">
            <v>889115.29</v>
          </cell>
          <cell r="M47">
            <v>0</v>
          </cell>
        </row>
        <row r="48">
          <cell r="C48" t="str">
            <v>138</v>
          </cell>
          <cell r="D48" t="str">
            <v>1386</v>
          </cell>
          <cell r="E48">
            <v>1386000</v>
          </cell>
          <cell r="F48" t="str">
            <v>AUTRES ORGANISMES PUBLICS</v>
          </cell>
          <cell r="G48">
            <v>0</v>
          </cell>
          <cell r="H48">
            <v>90000</v>
          </cell>
          <cell r="I48">
            <v>0</v>
          </cell>
          <cell r="J48">
            <v>90000</v>
          </cell>
          <cell r="K48">
            <v>90000</v>
          </cell>
          <cell r="L48">
            <v>90000</v>
          </cell>
          <cell r="M48">
            <v>0</v>
          </cell>
        </row>
        <row r="49">
          <cell r="C49" t="str">
            <v>139</v>
          </cell>
          <cell r="D49" t="str">
            <v>1391</v>
          </cell>
          <cell r="E49">
            <v>1391100</v>
          </cell>
          <cell r="F49" t="str">
            <v>SUB.EQUIP.RECUES FINANC.INVEST.DE L'ETS (UNION EUROPEENNE)</v>
          </cell>
          <cell r="G49">
            <v>52299.75</v>
          </cell>
          <cell r="H49">
            <v>122932.64</v>
          </cell>
          <cell r="I49">
            <v>0</v>
          </cell>
          <cell r="J49">
            <v>0</v>
          </cell>
          <cell r="K49">
            <v>175232.39</v>
          </cell>
          <cell r="L49">
            <v>0</v>
          </cell>
          <cell r="M49">
            <v>175232.39</v>
          </cell>
        </row>
        <row r="50">
          <cell r="C50" t="str">
            <v>139</v>
          </cell>
          <cell r="D50" t="str">
            <v>1391</v>
          </cell>
          <cell r="E50">
            <v>1391200</v>
          </cell>
          <cell r="F50" t="str">
            <v>SUB.EQUIP.RECUES POUR FINANC.INVEST.DE L'ETS (ETAT)</v>
          </cell>
          <cell r="G50">
            <v>2980823.58</v>
          </cell>
          <cell r="H50">
            <v>826642.43</v>
          </cell>
          <cell r="I50">
            <v>0</v>
          </cell>
          <cell r="J50">
            <v>110000</v>
          </cell>
          <cell r="K50">
            <v>3807466.0100000002</v>
          </cell>
          <cell r="L50">
            <v>110000</v>
          </cell>
          <cell r="M50">
            <v>3697466.0100000002</v>
          </cell>
        </row>
        <row r="51">
          <cell r="C51" t="str">
            <v>139</v>
          </cell>
          <cell r="D51" t="str">
            <v>1391</v>
          </cell>
          <cell r="E51">
            <v>1391300</v>
          </cell>
          <cell r="F51" t="str">
            <v>SUB.EQUIP.RECUES POUR FINANC.INVEST.DE L'ETS (REGIONS)</v>
          </cell>
          <cell r="G51">
            <v>41700.57</v>
          </cell>
          <cell r="H51">
            <v>437048.65</v>
          </cell>
          <cell r="I51">
            <v>0</v>
          </cell>
          <cell r="J51">
            <v>0</v>
          </cell>
          <cell r="K51">
            <v>478749.22000000003</v>
          </cell>
          <cell r="L51">
            <v>0</v>
          </cell>
          <cell r="M51">
            <v>478749.22000000003</v>
          </cell>
        </row>
        <row r="52">
          <cell r="C52" t="str">
            <v>139</v>
          </cell>
          <cell r="D52" t="str">
            <v>1391</v>
          </cell>
          <cell r="E52">
            <v>1391400</v>
          </cell>
          <cell r="F52" t="str">
            <v>SUB.EQUIP.RECUES POUR FINANC.INVEST.DE L'ETS (DEPARTEMENTS)</v>
          </cell>
          <cell r="G52">
            <v>981591.88</v>
          </cell>
          <cell r="H52">
            <v>535855.4</v>
          </cell>
          <cell r="I52">
            <v>0</v>
          </cell>
          <cell r="J52">
            <v>0</v>
          </cell>
          <cell r="K52">
            <v>1517447.28</v>
          </cell>
          <cell r="L52">
            <v>0</v>
          </cell>
          <cell r="M52">
            <v>1517447.28</v>
          </cell>
        </row>
        <row r="53">
          <cell r="C53" t="str">
            <v>139</v>
          </cell>
          <cell r="D53" t="str">
            <v>1391</v>
          </cell>
          <cell r="E53">
            <v>1391500</v>
          </cell>
          <cell r="F53" t="str">
            <v>SUB.EQUIP.RECUES POUR FINANC.INVEST.DE L'ETS (COMM. ET GRPS)</v>
          </cell>
          <cell r="G53">
            <v>753527.26</v>
          </cell>
          <cell r="H53">
            <v>64225.26</v>
          </cell>
          <cell r="I53">
            <v>0</v>
          </cell>
          <cell r="J53">
            <v>0</v>
          </cell>
          <cell r="K53">
            <v>817752.52</v>
          </cell>
          <cell r="L53">
            <v>0</v>
          </cell>
          <cell r="M53">
            <v>817752.52</v>
          </cell>
        </row>
        <row r="54">
          <cell r="C54" t="str">
            <v>139</v>
          </cell>
          <cell r="D54" t="str">
            <v>1391</v>
          </cell>
          <cell r="E54">
            <v>1391600</v>
          </cell>
          <cell r="F54" t="str">
            <v>SUV.EQUIP.RECUES FINANC.INVEST.DE L'ETS (AUTRES ORG. PUB.)</v>
          </cell>
          <cell r="G54">
            <v>484895.29</v>
          </cell>
          <cell r="H54">
            <v>108305.19</v>
          </cell>
          <cell r="I54">
            <v>0</v>
          </cell>
          <cell r="J54">
            <v>30002.11</v>
          </cell>
          <cell r="K54">
            <v>593200.48</v>
          </cell>
          <cell r="L54">
            <v>30002.11</v>
          </cell>
          <cell r="M54">
            <v>563198.37</v>
          </cell>
        </row>
        <row r="55">
          <cell r="C55" t="str">
            <v>139</v>
          </cell>
          <cell r="D55" t="str">
            <v>1391</v>
          </cell>
          <cell r="E55">
            <v>1391700</v>
          </cell>
          <cell r="F55" t="str">
            <v>SUB.EQUIP.RECUES FINANC.INVEST.DE L'ETS (PARTENAIRES PRIVES)</v>
          </cell>
          <cell r="G55">
            <v>241043.81</v>
          </cell>
          <cell r="H55">
            <v>33306.33</v>
          </cell>
          <cell r="I55">
            <v>0</v>
          </cell>
          <cell r="J55">
            <v>10910</v>
          </cell>
          <cell r="K55">
            <v>274350.14</v>
          </cell>
          <cell r="L55">
            <v>10910</v>
          </cell>
          <cell r="M55">
            <v>263440.14</v>
          </cell>
        </row>
        <row r="56">
          <cell r="C56" t="str">
            <v>139</v>
          </cell>
          <cell r="D56" t="str">
            <v>1394</v>
          </cell>
          <cell r="E56">
            <v>1394100</v>
          </cell>
          <cell r="F56" t="str">
            <v>TRAVAUX NEUFS EN FORET DOMANIALE</v>
          </cell>
          <cell r="G56">
            <v>0</v>
          </cell>
          <cell r="H56">
            <v>43608893.33</v>
          </cell>
          <cell r="I56">
            <v>0</v>
          </cell>
          <cell r="J56">
            <v>43608893.33</v>
          </cell>
          <cell r="K56">
            <v>43608893.33</v>
          </cell>
          <cell r="L56">
            <v>43608893.33</v>
          </cell>
          <cell r="M56">
            <v>0</v>
          </cell>
        </row>
        <row r="57">
          <cell r="C57" t="str">
            <v>139</v>
          </cell>
          <cell r="D57" t="str">
            <v>1394</v>
          </cell>
          <cell r="E57">
            <v>1394200</v>
          </cell>
          <cell r="F57" t="str">
            <v>TRAVAUX POUR L'ACCUEIL DU PUBLIC  EN  F.D.</v>
          </cell>
          <cell r="G57">
            <v>0</v>
          </cell>
          <cell r="H57">
            <v>73683624.24</v>
          </cell>
          <cell r="I57">
            <v>0</v>
          </cell>
          <cell r="J57">
            <v>73683624.24</v>
          </cell>
          <cell r="K57">
            <v>73683624.24</v>
          </cell>
          <cell r="L57">
            <v>73683624.24</v>
          </cell>
          <cell r="M57">
            <v>0</v>
          </cell>
        </row>
        <row r="58">
          <cell r="C58" t="str">
            <v>139</v>
          </cell>
          <cell r="D58" t="str">
            <v>1398</v>
          </cell>
          <cell r="E58">
            <v>1398000</v>
          </cell>
          <cell r="F58" t="str">
            <v>AUTRES SUBVENTIONS D INVESTISSEMENTS</v>
          </cell>
          <cell r="G58">
            <v>0</v>
          </cell>
          <cell r="H58">
            <v>10400862.29</v>
          </cell>
          <cell r="I58">
            <v>0</v>
          </cell>
          <cell r="J58">
            <v>10400862.29</v>
          </cell>
          <cell r="K58">
            <v>10400862.29</v>
          </cell>
          <cell r="L58">
            <v>10400862.29</v>
          </cell>
          <cell r="M58">
            <v>0</v>
          </cell>
        </row>
        <row r="59">
          <cell r="C59" t="str">
            <v>145</v>
          </cell>
          <cell r="D59" t="str">
            <v>1450</v>
          </cell>
          <cell r="E59">
            <v>1450000</v>
          </cell>
          <cell r="F59" t="str">
            <v>AMORTISSEMENTS DEROGATOIRES</v>
          </cell>
          <cell r="G59">
            <v>0</v>
          </cell>
          <cell r="H59">
            <v>3624038.53</v>
          </cell>
          <cell r="I59">
            <v>12898942.04</v>
          </cell>
          <cell r="J59">
            <v>2439508.13</v>
          </cell>
          <cell r="K59">
            <v>3624038.53</v>
          </cell>
          <cell r="L59">
            <v>15338450.169999998</v>
          </cell>
          <cell r="M59">
            <v>-11714411.639999999</v>
          </cell>
        </row>
        <row r="60">
          <cell r="C60" t="str">
            <v>151</v>
          </cell>
          <cell r="D60" t="str">
            <v>1511</v>
          </cell>
          <cell r="E60">
            <v>1511000</v>
          </cell>
          <cell r="F60" t="str">
            <v>PROVISIONS POUR LITIGES</v>
          </cell>
          <cell r="G60">
            <v>0</v>
          </cell>
          <cell r="H60">
            <v>5774000</v>
          </cell>
          <cell r="I60">
            <v>22904135</v>
          </cell>
          <cell r="J60">
            <v>9985652</v>
          </cell>
          <cell r="K60">
            <v>5774000</v>
          </cell>
          <cell r="L60">
            <v>32889787</v>
          </cell>
          <cell r="M60">
            <v>-27115787</v>
          </cell>
        </row>
        <row r="61">
          <cell r="C61" t="str">
            <v>151</v>
          </cell>
          <cell r="D61" t="str">
            <v>1513</v>
          </cell>
          <cell r="E61">
            <v>1513000</v>
          </cell>
          <cell r="F61" t="str">
            <v>PROVISIONS POUR PERTES SUR MARCHES A TERME</v>
          </cell>
          <cell r="G61">
            <v>0</v>
          </cell>
          <cell r="H61">
            <v>0</v>
          </cell>
          <cell r="I61">
            <v>1004993</v>
          </cell>
          <cell r="J61">
            <v>96266</v>
          </cell>
          <cell r="K61">
            <v>0</v>
          </cell>
          <cell r="L61">
            <v>1101259</v>
          </cell>
          <cell r="M61">
            <v>-1101259</v>
          </cell>
        </row>
        <row r="62">
          <cell r="C62" t="str">
            <v>151</v>
          </cell>
          <cell r="D62" t="str">
            <v>1518</v>
          </cell>
          <cell r="E62">
            <v>1518100</v>
          </cell>
          <cell r="F62" t="str">
            <v>PROVISIONS DE PROPRE ASSUREUR</v>
          </cell>
          <cell r="G62">
            <v>0</v>
          </cell>
          <cell r="H62">
            <v>11645124</v>
          </cell>
          <cell r="I62">
            <v>54563722</v>
          </cell>
          <cell r="J62">
            <v>0</v>
          </cell>
          <cell r="K62">
            <v>11645124</v>
          </cell>
          <cell r="L62">
            <v>54563722</v>
          </cell>
          <cell r="M62">
            <v>-42918598</v>
          </cell>
        </row>
        <row r="63">
          <cell r="C63" t="str">
            <v>151</v>
          </cell>
          <cell r="D63" t="str">
            <v>1518</v>
          </cell>
          <cell r="E63">
            <v>1518200</v>
          </cell>
          <cell r="F63" t="str">
            <v>PROVISIONS POUR CHARGES FINANCIERES</v>
          </cell>
          <cell r="G63">
            <v>0</v>
          </cell>
          <cell r="H63">
            <v>0</v>
          </cell>
          <cell r="I63">
            <v>600000</v>
          </cell>
          <cell r="J63">
            <v>0</v>
          </cell>
          <cell r="K63">
            <v>0</v>
          </cell>
          <cell r="L63">
            <v>600000</v>
          </cell>
          <cell r="M63">
            <v>-600000</v>
          </cell>
        </row>
        <row r="64">
          <cell r="C64" t="str">
            <v>151</v>
          </cell>
          <cell r="D64" t="str">
            <v>1518</v>
          </cell>
          <cell r="E64">
            <v>1518300</v>
          </cell>
          <cell r="F64" t="str">
            <v>PROVISIONS POUR GELS DE COUPES</v>
          </cell>
          <cell r="G64">
            <v>0</v>
          </cell>
          <cell r="H64">
            <v>7542322</v>
          </cell>
          <cell r="I64">
            <v>41400000</v>
          </cell>
          <cell r="J64">
            <v>0</v>
          </cell>
          <cell r="K64">
            <v>7542322</v>
          </cell>
          <cell r="L64">
            <v>41400000</v>
          </cell>
          <cell r="M64">
            <v>-33857678</v>
          </cell>
        </row>
        <row r="65">
          <cell r="C65" t="str">
            <v>153</v>
          </cell>
          <cell r="D65" t="str">
            <v>1530</v>
          </cell>
          <cell r="E65">
            <v>1530000</v>
          </cell>
          <cell r="F65" t="str">
            <v>PROVISIONS POUR PENSIONS &amp; OBLIGATIONS SIMILAIRES</v>
          </cell>
          <cell r="G65">
            <v>0</v>
          </cell>
          <cell r="H65">
            <v>0</v>
          </cell>
          <cell r="I65">
            <v>643657.45</v>
          </cell>
          <cell r="J65">
            <v>143225.13</v>
          </cell>
          <cell r="K65">
            <v>0</v>
          </cell>
          <cell r="L65">
            <v>786882.58</v>
          </cell>
          <cell r="M65">
            <v>-786882.58</v>
          </cell>
        </row>
        <row r="66">
          <cell r="C66" t="str">
            <v>155</v>
          </cell>
          <cell r="D66" t="str">
            <v>1551</v>
          </cell>
          <cell r="E66">
            <v>1551000</v>
          </cell>
          <cell r="F66" t="str">
            <v>PROVISIONS POUR IMPOTS TAXES FONCIERES</v>
          </cell>
          <cell r="G66">
            <v>0</v>
          </cell>
          <cell r="H66">
            <v>200000</v>
          </cell>
          <cell r="I66">
            <v>200000</v>
          </cell>
          <cell r="J66">
            <v>100000</v>
          </cell>
          <cell r="K66">
            <v>200000</v>
          </cell>
          <cell r="L66">
            <v>300000</v>
          </cell>
          <cell r="M66">
            <v>-100000</v>
          </cell>
        </row>
        <row r="67">
          <cell r="C67" t="str">
            <v>157</v>
          </cell>
          <cell r="D67" t="str">
            <v>1573</v>
          </cell>
          <cell r="E67">
            <v>1573300</v>
          </cell>
          <cell r="F67" t="str">
            <v>CHABLIS</v>
          </cell>
          <cell r="G67">
            <v>0</v>
          </cell>
          <cell r="H67">
            <v>0</v>
          </cell>
          <cell r="I67">
            <v>0</v>
          </cell>
          <cell r="J67">
            <v>0</v>
          </cell>
          <cell r="K67">
            <v>0</v>
          </cell>
          <cell r="L67">
            <v>0</v>
          </cell>
          <cell r="M67">
            <v>0</v>
          </cell>
        </row>
        <row r="68">
          <cell r="C68" t="str">
            <v>157</v>
          </cell>
          <cell r="D68" t="str">
            <v>1573</v>
          </cell>
          <cell r="E68">
            <v>1573800</v>
          </cell>
          <cell r="F68" t="str">
            <v>AUTRES CALAMITES</v>
          </cell>
          <cell r="G68">
            <v>0</v>
          </cell>
          <cell r="H68">
            <v>7948774</v>
          </cell>
          <cell r="I68">
            <v>7948774</v>
          </cell>
          <cell r="J68">
            <v>0</v>
          </cell>
          <cell r="K68">
            <v>7948774</v>
          </cell>
          <cell r="L68">
            <v>7948774</v>
          </cell>
          <cell r="M68">
            <v>0</v>
          </cell>
        </row>
        <row r="69">
          <cell r="C69" t="str">
            <v>157</v>
          </cell>
          <cell r="D69" t="str">
            <v>1574</v>
          </cell>
          <cell r="E69">
            <v>1574000</v>
          </cell>
          <cell r="F69" t="str">
            <v>PROVISIONS POUR TRAVAUX NEUFS EN FORETS</v>
          </cell>
          <cell r="G69">
            <v>0</v>
          </cell>
          <cell r="H69">
            <v>25000000</v>
          </cell>
          <cell r="I69">
            <v>25000000</v>
          </cell>
          <cell r="J69">
            <v>14000000</v>
          </cell>
          <cell r="K69">
            <v>25000000</v>
          </cell>
          <cell r="L69">
            <v>39000000</v>
          </cell>
          <cell r="M69">
            <v>-14000000</v>
          </cell>
        </row>
        <row r="70">
          <cell r="C70" t="str">
            <v>157</v>
          </cell>
          <cell r="D70" t="str">
            <v>1575</v>
          </cell>
          <cell r="E70">
            <v>1575000</v>
          </cell>
          <cell r="F70" t="str">
            <v>PROVISIONS POUR ENTRETIEN DES FORETS</v>
          </cell>
          <cell r="G70">
            <v>0</v>
          </cell>
          <cell r="H70">
            <v>15000000</v>
          </cell>
          <cell r="I70">
            <v>15000000</v>
          </cell>
          <cell r="J70">
            <v>0</v>
          </cell>
          <cell r="K70">
            <v>15000000</v>
          </cell>
          <cell r="L70">
            <v>15000000</v>
          </cell>
          <cell r="M70">
            <v>0</v>
          </cell>
        </row>
        <row r="71">
          <cell r="C71" t="str">
            <v>158</v>
          </cell>
          <cell r="D71" t="str">
            <v>1581</v>
          </cell>
          <cell r="E71">
            <v>1581100</v>
          </cell>
          <cell r="F71" t="str">
            <v>PROVISIONS POUR CONGES PAYES FISCALEMENT DEDUCTIBLES</v>
          </cell>
          <cell r="G71">
            <v>0</v>
          </cell>
          <cell r="H71">
            <v>59304402</v>
          </cell>
          <cell r="I71">
            <v>59304402</v>
          </cell>
          <cell r="J71">
            <v>0</v>
          </cell>
          <cell r="K71">
            <v>59304402</v>
          </cell>
          <cell r="L71">
            <v>59304402</v>
          </cell>
          <cell r="M71">
            <v>0</v>
          </cell>
        </row>
        <row r="72">
          <cell r="C72" t="str">
            <v>158</v>
          </cell>
          <cell r="D72" t="str">
            <v>1581</v>
          </cell>
          <cell r="E72">
            <v>1581800</v>
          </cell>
          <cell r="F72" t="str">
            <v>PROVISIONS DIVERS</v>
          </cell>
          <cell r="G72">
            <v>0</v>
          </cell>
          <cell r="H72">
            <v>3049740</v>
          </cell>
          <cell r="I72">
            <v>3049740</v>
          </cell>
          <cell r="J72">
            <v>0</v>
          </cell>
          <cell r="K72">
            <v>3049740</v>
          </cell>
          <cell r="L72">
            <v>3049740</v>
          </cell>
          <cell r="M72">
            <v>0</v>
          </cell>
        </row>
        <row r="73">
          <cell r="C73" t="str">
            <v>158</v>
          </cell>
          <cell r="D73" t="str">
            <v>1582</v>
          </cell>
          <cell r="E73">
            <v>1582000</v>
          </cell>
          <cell r="F73" t="str">
            <v>PROVISIONS POUR CHARGES SOCIALES ET FISCALES SUR C.P.</v>
          </cell>
          <cell r="G73">
            <v>0</v>
          </cell>
          <cell r="H73">
            <v>11794042.25</v>
          </cell>
          <cell r="I73">
            <v>12794042.25</v>
          </cell>
          <cell r="J73">
            <v>19686317.81</v>
          </cell>
          <cell r="K73">
            <v>11794042.25</v>
          </cell>
          <cell r="L73">
            <v>32480360.06</v>
          </cell>
          <cell r="M73">
            <v>-20686317.81</v>
          </cell>
        </row>
        <row r="74">
          <cell r="C74" t="str">
            <v>158</v>
          </cell>
          <cell r="D74" t="str">
            <v>1583</v>
          </cell>
          <cell r="E74">
            <v>1583000</v>
          </cell>
          <cell r="F74" t="str">
            <v>PROVISIONS POUR FRAIS DE FONCTIONNEMENT</v>
          </cell>
          <cell r="G74">
            <v>0</v>
          </cell>
          <cell r="H74">
            <v>1115575</v>
          </cell>
          <cell r="I74">
            <v>1116701</v>
          </cell>
          <cell r="J74">
            <v>890000</v>
          </cell>
          <cell r="K74">
            <v>1115575</v>
          </cell>
          <cell r="L74">
            <v>2006701</v>
          </cell>
          <cell r="M74">
            <v>-891126</v>
          </cell>
        </row>
        <row r="75">
          <cell r="C75" t="str">
            <v>158</v>
          </cell>
          <cell r="D75" t="str">
            <v>1587</v>
          </cell>
          <cell r="E75">
            <v>1587200</v>
          </cell>
          <cell r="F75" t="str">
            <v>PROVISIONS VARIATION CONJONCTURE DEDUITES FISCALEMENT</v>
          </cell>
          <cell r="G75">
            <v>0</v>
          </cell>
          <cell r="H75">
            <v>0</v>
          </cell>
          <cell r="I75">
            <v>137500000</v>
          </cell>
          <cell r="J75">
            <v>0</v>
          </cell>
          <cell r="K75">
            <v>0</v>
          </cell>
          <cell r="L75">
            <v>137500000</v>
          </cell>
          <cell r="M75">
            <v>-137500000</v>
          </cell>
        </row>
        <row r="76">
          <cell r="C76" t="str">
            <v>164</v>
          </cell>
          <cell r="D76" t="str">
            <v>1641</v>
          </cell>
          <cell r="E76">
            <v>1641000</v>
          </cell>
          <cell r="F76" t="str">
            <v>C.R.C.A.M.</v>
          </cell>
          <cell r="G76">
            <v>0</v>
          </cell>
          <cell r="H76">
            <v>30627.58</v>
          </cell>
          <cell r="I76">
            <v>30627.58</v>
          </cell>
          <cell r="J76">
            <v>0</v>
          </cell>
          <cell r="K76">
            <v>30627.58</v>
          </cell>
          <cell r="L76">
            <v>30627.58</v>
          </cell>
          <cell r="M76">
            <v>0</v>
          </cell>
        </row>
        <row r="77">
          <cell r="C77" t="str">
            <v>164</v>
          </cell>
          <cell r="D77" t="str">
            <v>1645</v>
          </cell>
          <cell r="E77">
            <v>1645000</v>
          </cell>
          <cell r="F77" t="str">
            <v>EMPRUNTS SOCIETE GENERALE</v>
          </cell>
          <cell r="G77">
            <v>0</v>
          </cell>
          <cell r="H77">
            <v>0</v>
          </cell>
          <cell r="I77">
            <v>250000000</v>
          </cell>
          <cell r="J77">
            <v>200000000</v>
          </cell>
          <cell r="K77">
            <v>0</v>
          </cell>
          <cell r="L77">
            <v>450000000</v>
          </cell>
          <cell r="M77">
            <v>-450000000</v>
          </cell>
        </row>
        <row r="78">
          <cell r="C78" t="str">
            <v>164</v>
          </cell>
          <cell r="D78" t="str">
            <v>1646</v>
          </cell>
          <cell r="E78">
            <v>1646000</v>
          </cell>
          <cell r="F78" t="str">
            <v>EMPRUNTS DEXIA - CREDIT LOCAL DE FRANCE</v>
          </cell>
          <cell r="G78">
            <v>0</v>
          </cell>
          <cell r="H78">
            <v>0</v>
          </cell>
          <cell r="I78">
            <v>150000000</v>
          </cell>
          <cell r="J78">
            <v>0</v>
          </cell>
          <cell r="K78">
            <v>0</v>
          </cell>
          <cell r="L78">
            <v>150000000</v>
          </cell>
          <cell r="M78">
            <v>-150000000</v>
          </cell>
        </row>
        <row r="79">
          <cell r="C79" t="str">
            <v>165</v>
          </cell>
          <cell r="D79" t="str">
            <v>1651</v>
          </cell>
          <cell r="E79">
            <v>1651000</v>
          </cell>
          <cell r="F79" t="str">
            <v>DEPOTS</v>
          </cell>
          <cell r="G79">
            <v>0</v>
          </cell>
          <cell r="H79">
            <v>604050</v>
          </cell>
          <cell r="I79">
            <v>1026982.84</v>
          </cell>
          <cell r="J79">
            <v>5818</v>
          </cell>
          <cell r="K79">
            <v>604050</v>
          </cell>
          <cell r="L79">
            <v>1032800.84</v>
          </cell>
          <cell r="M79">
            <v>-428750.83999999997</v>
          </cell>
        </row>
        <row r="80">
          <cell r="C80" t="str">
            <v>165</v>
          </cell>
          <cell r="D80" t="str">
            <v>1655</v>
          </cell>
          <cell r="E80">
            <v>1655100</v>
          </cell>
          <cell r="F80" t="str">
            <v>CAUTIONNEMENTS SUR MARCHES</v>
          </cell>
          <cell r="G80">
            <v>0</v>
          </cell>
          <cell r="H80">
            <v>0</v>
          </cell>
          <cell r="I80">
            <v>5343.67</v>
          </cell>
          <cell r="J80">
            <v>0</v>
          </cell>
          <cell r="K80">
            <v>0</v>
          </cell>
          <cell r="L80">
            <v>5343.67</v>
          </cell>
          <cell r="M80">
            <v>-5343.67</v>
          </cell>
        </row>
        <row r="81">
          <cell r="C81" t="str">
            <v>165</v>
          </cell>
          <cell r="D81" t="str">
            <v>1655</v>
          </cell>
          <cell r="E81">
            <v>1655200</v>
          </cell>
          <cell r="F81" t="str">
            <v>CAUTIONNEMENTS RECUS DES STAGIAIRES DU CFP DE VELAINE EN</v>
          </cell>
          <cell r="G81">
            <v>0</v>
          </cell>
          <cell r="H81">
            <v>43000</v>
          </cell>
          <cell r="I81">
            <v>18000</v>
          </cell>
          <cell r="J81">
            <v>48800</v>
          </cell>
          <cell r="K81">
            <v>43000</v>
          </cell>
          <cell r="L81">
            <v>66800</v>
          </cell>
          <cell r="M81">
            <v>-23800</v>
          </cell>
        </row>
        <row r="82">
          <cell r="C82" t="str">
            <v>168</v>
          </cell>
          <cell r="D82" t="str">
            <v>1681</v>
          </cell>
          <cell r="E82">
            <v>1681100</v>
          </cell>
          <cell r="F82" t="str">
            <v>F.F.N.BOISEMENTS &amp; REBOISEMENT</v>
          </cell>
          <cell r="G82">
            <v>0</v>
          </cell>
          <cell r="H82">
            <v>344763.55</v>
          </cell>
          <cell r="I82">
            <v>1343237.69</v>
          </cell>
          <cell r="J82">
            <v>0</v>
          </cell>
          <cell r="K82">
            <v>344763.55</v>
          </cell>
          <cell r="L82">
            <v>1343237.69</v>
          </cell>
          <cell r="M82">
            <v>-998474.1399999999</v>
          </cell>
        </row>
        <row r="83">
          <cell r="C83" t="str">
            <v>168</v>
          </cell>
          <cell r="D83" t="str">
            <v>1681</v>
          </cell>
          <cell r="E83">
            <v>1681200</v>
          </cell>
          <cell r="F83" t="str">
            <v>F.F.N.EQUIPEMENTS</v>
          </cell>
          <cell r="G83">
            <v>0</v>
          </cell>
          <cell r="H83">
            <v>126450.53</v>
          </cell>
          <cell r="I83">
            <v>809179.08</v>
          </cell>
          <cell r="J83">
            <v>0</v>
          </cell>
          <cell r="K83">
            <v>126450.53</v>
          </cell>
          <cell r="L83">
            <v>809179.08</v>
          </cell>
          <cell r="M83">
            <v>-682728.5499999999</v>
          </cell>
        </row>
        <row r="84">
          <cell r="C84" t="str">
            <v>168</v>
          </cell>
          <cell r="D84" t="str">
            <v>1688</v>
          </cell>
          <cell r="E84">
            <v>1688410</v>
          </cell>
          <cell r="F84" t="str">
            <v>C.R.C.A.M.</v>
          </cell>
          <cell r="G84">
            <v>0</v>
          </cell>
          <cell r="H84">
            <v>366.33</v>
          </cell>
          <cell r="I84">
            <v>366.33</v>
          </cell>
          <cell r="J84">
            <v>0</v>
          </cell>
          <cell r="K84">
            <v>366.33</v>
          </cell>
          <cell r="L84">
            <v>366.33</v>
          </cell>
          <cell r="M84">
            <v>0</v>
          </cell>
        </row>
        <row r="85">
          <cell r="C85" t="str">
            <v>168</v>
          </cell>
          <cell r="D85" t="str">
            <v>1688</v>
          </cell>
          <cell r="E85">
            <v>1688450</v>
          </cell>
          <cell r="F85" t="str">
            <v>SOCIETE GENERALE</v>
          </cell>
          <cell r="G85">
            <v>0</v>
          </cell>
          <cell r="H85">
            <v>312500</v>
          </cell>
          <cell r="I85">
            <v>312500</v>
          </cell>
          <cell r="J85">
            <v>404167</v>
          </cell>
          <cell r="K85">
            <v>312500</v>
          </cell>
          <cell r="L85">
            <v>716667</v>
          </cell>
          <cell r="M85">
            <v>-404167</v>
          </cell>
        </row>
        <row r="86">
          <cell r="C86" t="str">
            <v>168</v>
          </cell>
          <cell r="D86" t="str">
            <v>1688</v>
          </cell>
          <cell r="E86">
            <v>1688460</v>
          </cell>
          <cell r="F86" t="str">
            <v>DEXIA - CREDIT LOCAL DE FRANCE</v>
          </cell>
          <cell r="G86">
            <v>0</v>
          </cell>
          <cell r="H86">
            <v>106250</v>
          </cell>
          <cell r="I86">
            <v>106250</v>
          </cell>
          <cell r="J86">
            <v>106250</v>
          </cell>
          <cell r="K86">
            <v>106250</v>
          </cell>
          <cell r="L86">
            <v>212500</v>
          </cell>
          <cell r="M86">
            <v>-106250</v>
          </cell>
        </row>
        <row r="87">
          <cell r="C87" t="str">
            <v>168</v>
          </cell>
          <cell r="D87" t="str">
            <v>1688</v>
          </cell>
          <cell r="E87">
            <v>1688811</v>
          </cell>
          <cell r="F87" t="str">
            <v>F.F.N.BOISEMENTS &amp; REBOISEMENTS</v>
          </cell>
          <cell r="G87">
            <v>0</v>
          </cell>
          <cell r="H87">
            <v>2793.12</v>
          </cell>
          <cell r="I87">
            <v>2793.12</v>
          </cell>
          <cell r="J87">
            <v>2297.49</v>
          </cell>
          <cell r="K87">
            <v>2793.12</v>
          </cell>
          <cell r="L87">
            <v>5090.61</v>
          </cell>
          <cell r="M87">
            <v>-2297.49</v>
          </cell>
        </row>
        <row r="88">
          <cell r="C88" t="str">
            <v>168</v>
          </cell>
          <cell r="D88" t="str">
            <v>1688</v>
          </cell>
          <cell r="E88">
            <v>1688812</v>
          </cell>
          <cell r="F88" t="str">
            <v>F.F.N.EQUIPEMENTS</v>
          </cell>
          <cell r="G88">
            <v>0</v>
          </cell>
          <cell r="H88">
            <v>10114.74</v>
          </cell>
          <cell r="I88">
            <v>10114.74</v>
          </cell>
          <cell r="J88">
            <v>8534.2</v>
          </cell>
          <cell r="K88">
            <v>10114.74</v>
          </cell>
          <cell r="L88">
            <v>18648.940000000002</v>
          </cell>
          <cell r="M88">
            <v>-8534.200000000003</v>
          </cell>
        </row>
        <row r="89">
          <cell r="C89" t="str">
            <v>181</v>
          </cell>
          <cell r="D89" t="str">
            <v>1810</v>
          </cell>
          <cell r="E89">
            <v>1810000</v>
          </cell>
          <cell r="F89" t="str">
            <v>COMPTES DE LIAISON DES ETABLISEMENTS</v>
          </cell>
          <cell r="G89">
            <v>0</v>
          </cell>
          <cell r="H89">
            <v>25020486.27</v>
          </cell>
          <cell r="I89">
            <v>0</v>
          </cell>
          <cell r="J89">
            <v>25020486.27</v>
          </cell>
          <cell r="K89">
            <v>25020486.27</v>
          </cell>
          <cell r="L89">
            <v>25020486.27</v>
          </cell>
          <cell r="M89">
            <v>0</v>
          </cell>
        </row>
        <row r="90">
          <cell r="C90" t="str">
            <v>186</v>
          </cell>
          <cell r="D90" t="str">
            <v>1861</v>
          </cell>
          <cell r="E90">
            <v>1861000</v>
          </cell>
          <cell r="F90" t="str">
            <v>ACHAT INTERNE DE GRAINES</v>
          </cell>
          <cell r="G90">
            <v>0</v>
          </cell>
          <cell r="H90">
            <v>2324153.79</v>
          </cell>
          <cell r="I90">
            <v>0</v>
          </cell>
          <cell r="J90">
            <v>2324153.79</v>
          </cell>
          <cell r="K90">
            <v>2324153.79</v>
          </cell>
          <cell r="L90">
            <v>2324153.79</v>
          </cell>
          <cell r="M90">
            <v>0</v>
          </cell>
        </row>
        <row r="91">
          <cell r="C91" t="str">
            <v>186</v>
          </cell>
          <cell r="D91" t="str">
            <v>1862</v>
          </cell>
          <cell r="E91">
            <v>1862000</v>
          </cell>
          <cell r="F91" t="str">
            <v>ACHAT INTERNE DE PLANTS</v>
          </cell>
          <cell r="G91">
            <v>0</v>
          </cell>
          <cell r="H91">
            <v>1694543.1</v>
          </cell>
          <cell r="I91">
            <v>0</v>
          </cell>
          <cell r="J91">
            <v>1694543.1</v>
          </cell>
          <cell r="K91">
            <v>1694543.1</v>
          </cell>
          <cell r="L91">
            <v>1694543.1</v>
          </cell>
          <cell r="M91">
            <v>0</v>
          </cell>
        </row>
        <row r="92">
          <cell r="C92" t="str">
            <v>186</v>
          </cell>
          <cell r="D92" t="str">
            <v>1863</v>
          </cell>
          <cell r="E92">
            <v>1863000</v>
          </cell>
          <cell r="F92" t="str">
            <v>ACHAT INTERNE DE FOURNITURES</v>
          </cell>
          <cell r="G92">
            <v>0</v>
          </cell>
          <cell r="H92">
            <v>12731092.79</v>
          </cell>
          <cell r="I92">
            <v>0</v>
          </cell>
          <cell r="J92">
            <v>12731092.79</v>
          </cell>
          <cell r="K92">
            <v>12731092.79</v>
          </cell>
          <cell r="L92">
            <v>12731092.79</v>
          </cell>
          <cell r="M92">
            <v>0</v>
          </cell>
        </row>
        <row r="93">
          <cell r="C93" t="str">
            <v>186</v>
          </cell>
          <cell r="D93" t="str">
            <v>1864</v>
          </cell>
          <cell r="E93">
            <v>1864000</v>
          </cell>
          <cell r="F93" t="str">
            <v>ACHAT INTERNE DE PRESTATIONS ADMINISTRATIVES</v>
          </cell>
          <cell r="G93">
            <v>0</v>
          </cell>
          <cell r="H93">
            <v>2964665.33</v>
          </cell>
          <cell r="I93">
            <v>0</v>
          </cell>
          <cell r="J93">
            <v>2964665.33</v>
          </cell>
          <cell r="K93">
            <v>2964665.33</v>
          </cell>
          <cell r="L93">
            <v>2964665.33</v>
          </cell>
          <cell r="M93">
            <v>0</v>
          </cell>
        </row>
        <row r="94">
          <cell r="C94" t="str">
            <v>186</v>
          </cell>
          <cell r="D94" t="str">
            <v>1865</v>
          </cell>
          <cell r="E94">
            <v>1865000</v>
          </cell>
          <cell r="F94" t="str">
            <v>ACHAT INTERNE DE PRESTATIONS TECHNIQUES</v>
          </cell>
          <cell r="G94">
            <v>0</v>
          </cell>
          <cell r="H94">
            <v>5306031.26</v>
          </cell>
          <cell r="I94">
            <v>0</v>
          </cell>
          <cell r="J94">
            <v>5306031.26</v>
          </cell>
          <cell r="K94">
            <v>5306031.26</v>
          </cell>
          <cell r="L94">
            <v>5306031.26</v>
          </cell>
          <cell r="M94">
            <v>0</v>
          </cell>
        </row>
        <row r="95">
          <cell r="C95" t="str">
            <v>187</v>
          </cell>
          <cell r="D95" t="str">
            <v>1871</v>
          </cell>
          <cell r="E95">
            <v>1871000</v>
          </cell>
          <cell r="F95" t="str">
            <v>VENTE INTERNE DE GRAINES</v>
          </cell>
          <cell r="G95">
            <v>0</v>
          </cell>
          <cell r="H95">
            <v>2324153.79</v>
          </cell>
          <cell r="I95">
            <v>0</v>
          </cell>
          <cell r="J95">
            <v>2324153.79</v>
          </cell>
          <cell r="K95">
            <v>2324153.79</v>
          </cell>
          <cell r="L95">
            <v>2324153.79</v>
          </cell>
          <cell r="M95">
            <v>0</v>
          </cell>
        </row>
        <row r="96">
          <cell r="C96" t="str">
            <v>187</v>
          </cell>
          <cell r="D96" t="str">
            <v>1872</v>
          </cell>
          <cell r="E96">
            <v>1872000</v>
          </cell>
          <cell r="F96" t="str">
            <v>VENTE INTERNE DE PLANTS</v>
          </cell>
          <cell r="G96">
            <v>0</v>
          </cell>
          <cell r="H96">
            <v>1694543.1</v>
          </cell>
          <cell r="I96">
            <v>0</v>
          </cell>
          <cell r="J96">
            <v>1694543.1</v>
          </cell>
          <cell r="K96">
            <v>1694543.1</v>
          </cell>
          <cell r="L96">
            <v>1694543.1</v>
          </cell>
          <cell r="M96">
            <v>0</v>
          </cell>
        </row>
        <row r="97">
          <cell r="C97" t="str">
            <v>187</v>
          </cell>
          <cell r="D97" t="str">
            <v>1873</v>
          </cell>
          <cell r="E97">
            <v>1873000</v>
          </cell>
          <cell r="F97" t="str">
            <v>VENTE INTERNE DE FOURNITURES</v>
          </cell>
          <cell r="G97">
            <v>0</v>
          </cell>
          <cell r="H97">
            <v>12731092.79</v>
          </cell>
          <cell r="I97">
            <v>0</v>
          </cell>
          <cell r="J97">
            <v>12731092.79</v>
          </cell>
          <cell r="K97">
            <v>12731092.79</v>
          </cell>
          <cell r="L97">
            <v>12731092.79</v>
          </cell>
          <cell r="M97">
            <v>0</v>
          </cell>
        </row>
        <row r="98">
          <cell r="C98" t="str">
            <v>187</v>
          </cell>
          <cell r="D98" t="str">
            <v>1874</v>
          </cell>
          <cell r="E98">
            <v>1874000</v>
          </cell>
          <cell r="F98" t="str">
            <v>VENTE INTERNE DE PRESTATIONS ADMINISTRATIVES</v>
          </cell>
          <cell r="G98">
            <v>0</v>
          </cell>
          <cell r="H98">
            <v>2964665.33</v>
          </cell>
          <cell r="I98">
            <v>0</v>
          </cell>
          <cell r="J98">
            <v>2964665.33</v>
          </cell>
          <cell r="K98">
            <v>2964665.33</v>
          </cell>
          <cell r="L98">
            <v>2964665.33</v>
          </cell>
          <cell r="M98">
            <v>0</v>
          </cell>
        </row>
        <row r="99">
          <cell r="C99" t="str">
            <v>187</v>
          </cell>
          <cell r="D99" t="str">
            <v>1875</v>
          </cell>
          <cell r="E99">
            <v>1875000</v>
          </cell>
          <cell r="F99" t="str">
            <v>VENTE INTERNE DE PRESTATIONS TECHNIQUES</v>
          </cell>
          <cell r="G99">
            <v>0</v>
          </cell>
          <cell r="H99">
            <v>5306031.26</v>
          </cell>
          <cell r="I99">
            <v>0</v>
          </cell>
          <cell r="J99">
            <v>5306031.26</v>
          </cell>
          <cell r="K99">
            <v>5306031.26</v>
          </cell>
          <cell r="L99">
            <v>5306031.26</v>
          </cell>
          <cell r="M99">
            <v>0</v>
          </cell>
        </row>
        <row r="100">
          <cell r="C100" t="str">
            <v>205</v>
          </cell>
          <cell r="D100" t="str">
            <v>2052</v>
          </cell>
          <cell r="E100">
            <v>2052000</v>
          </cell>
          <cell r="F100" t="str">
            <v>BREVETS, LICENCES, PROCEDES</v>
          </cell>
          <cell r="G100">
            <v>122000</v>
          </cell>
          <cell r="H100">
            <v>0</v>
          </cell>
          <cell r="I100">
            <v>0</v>
          </cell>
          <cell r="J100">
            <v>0</v>
          </cell>
          <cell r="K100">
            <v>122000</v>
          </cell>
          <cell r="L100">
            <v>0</v>
          </cell>
          <cell r="M100">
            <v>122000</v>
          </cell>
        </row>
        <row r="101">
          <cell r="C101" t="str">
            <v>205</v>
          </cell>
          <cell r="D101" t="str">
            <v>2055</v>
          </cell>
          <cell r="E101">
            <v>2055000</v>
          </cell>
          <cell r="F101" t="str">
            <v>ACQUISITIONS DE LOGICIELS</v>
          </cell>
          <cell r="G101">
            <v>33202034.8</v>
          </cell>
          <cell r="H101">
            <v>13890410.13</v>
          </cell>
          <cell r="I101">
            <v>0</v>
          </cell>
          <cell r="J101">
            <v>0</v>
          </cell>
          <cell r="K101">
            <v>47092444.93</v>
          </cell>
          <cell r="L101">
            <v>0</v>
          </cell>
          <cell r="M101">
            <v>47092444.93</v>
          </cell>
        </row>
        <row r="102">
          <cell r="C102" t="str">
            <v>211</v>
          </cell>
          <cell r="D102" t="str">
            <v>2111</v>
          </cell>
          <cell r="E102">
            <v>2111000</v>
          </cell>
          <cell r="F102" t="str">
            <v>TERRAINS NUS</v>
          </cell>
          <cell r="G102">
            <v>824326.19</v>
          </cell>
          <cell r="H102">
            <v>36400</v>
          </cell>
          <cell r="I102">
            <v>0</v>
          </cell>
          <cell r="J102">
            <v>0</v>
          </cell>
          <cell r="K102">
            <v>860726.19</v>
          </cell>
          <cell r="L102">
            <v>0</v>
          </cell>
          <cell r="M102">
            <v>860726.19</v>
          </cell>
        </row>
        <row r="103">
          <cell r="C103" t="str">
            <v>211</v>
          </cell>
          <cell r="D103" t="str">
            <v>2112</v>
          </cell>
          <cell r="E103">
            <v>2112000</v>
          </cell>
          <cell r="F103" t="str">
            <v>TERRAINS AMENAGES</v>
          </cell>
          <cell r="G103">
            <v>70700</v>
          </cell>
          <cell r="H103">
            <v>0</v>
          </cell>
          <cell r="I103">
            <v>0</v>
          </cell>
          <cell r="J103">
            <v>0</v>
          </cell>
          <cell r="K103">
            <v>70700</v>
          </cell>
          <cell r="L103">
            <v>0</v>
          </cell>
          <cell r="M103">
            <v>70700</v>
          </cell>
        </row>
        <row r="104">
          <cell r="C104" t="str">
            <v>211</v>
          </cell>
          <cell r="D104" t="str">
            <v>2115</v>
          </cell>
          <cell r="E104">
            <v>2115000</v>
          </cell>
          <cell r="F104" t="str">
            <v>TERRAINS BATIS</v>
          </cell>
          <cell r="G104">
            <v>20944359.25</v>
          </cell>
          <cell r="H104">
            <v>502108.31</v>
          </cell>
          <cell r="I104">
            <v>0</v>
          </cell>
          <cell r="J104">
            <v>108433.31</v>
          </cell>
          <cell r="K104">
            <v>21446467.56</v>
          </cell>
          <cell r="L104">
            <v>108433.31</v>
          </cell>
          <cell r="M104">
            <v>21338034.25</v>
          </cell>
        </row>
        <row r="105">
          <cell r="C105" t="str">
            <v>212</v>
          </cell>
          <cell r="D105" t="str">
            <v>2121</v>
          </cell>
          <cell r="E105">
            <v>2121000</v>
          </cell>
          <cell r="F105" t="str">
            <v>AGENCEMENTS &amp; AMENAGEMENTS DE TERRAINS</v>
          </cell>
          <cell r="G105">
            <v>4169899.31</v>
          </cell>
          <cell r="H105">
            <v>0</v>
          </cell>
          <cell r="I105">
            <v>0</v>
          </cell>
          <cell r="J105">
            <v>0</v>
          </cell>
          <cell r="K105">
            <v>4169899.31</v>
          </cell>
          <cell r="L105">
            <v>0</v>
          </cell>
          <cell r="M105">
            <v>4169899.31</v>
          </cell>
        </row>
        <row r="106">
          <cell r="C106" t="str">
            <v>213</v>
          </cell>
          <cell r="D106" t="str">
            <v>2131</v>
          </cell>
          <cell r="E106">
            <v>2131100</v>
          </cell>
          <cell r="F106" t="str">
            <v>SECHERIES</v>
          </cell>
          <cell r="G106">
            <v>932325.19</v>
          </cell>
          <cell r="H106">
            <v>0</v>
          </cell>
          <cell r="I106">
            <v>0</v>
          </cell>
          <cell r="J106">
            <v>0</v>
          </cell>
          <cell r="K106">
            <v>932325.19</v>
          </cell>
          <cell r="L106">
            <v>0</v>
          </cell>
          <cell r="M106">
            <v>932325.19</v>
          </cell>
        </row>
        <row r="107">
          <cell r="C107" t="str">
            <v>213</v>
          </cell>
          <cell r="D107" t="str">
            <v>2131</v>
          </cell>
          <cell r="E107">
            <v>2131200</v>
          </cell>
          <cell r="F107" t="str">
            <v>PISCICULTURES</v>
          </cell>
          <cell r="G107">
            <v>395300</v>
          </cell>
          <cell r="H107">
            <v>0</v>
          </cell>
          <cell r="I107">
            <v>0</v>
          </cell>
          <cell r="J107">
            <v>0</v>
          </cell>
          <cell r="K107">
            <v>395300</v>
          </cell>
          <cell r="L107">
            <v>0</v>
          </cell>
          <cell r="M107">
            <v>395300</v>
          </cell>
        </row>
        <row r="108">
          <cell r="C108" t="str">
            <v>213</v>
          </cell>
          <cell r="D108" t="str">
            <v>2131</v>
          </cell>
          <cell r="E108">
            <v>2131800</v>
          </cell>
          <cell r="F108" t="str">
            <v>BATIMENTS DIVERS</v>
          </cell>
          <cell r="G108">
            <v>15825910.19</v>
          </cell>
          <cell r="H108">
            <v>329872</v>
          </cell>
          <cell r="I108">
            <v>0</v>
          </cell>
          <cell r="J108">
            <v>96700</v>
          </cell>
          <cell r="K108">
            <v>16155782.19</v>
          </cell>
          <cell r="L108">
            <v>96700</v>
          </cell>
          <cell r="M108">
            <v>16059082.19</v>
          </cell>
        </row>
        <row r="109">
          <cell r="C109" t="str">
            <v>213</v>
          </cell>
          <cell r="D109" t="str">
            <v>2132</v>
          </cell>
          <cell r="E109">
            <v>2132000</v>
          </cell>
          <cell r="F109" t="str">
            <v>BATIMENTS ADMINISTRATIFS &amp; COMMERCIAUX</v>
          </cell>
          <cell r="G109">
            <v>220280274.5</v>
          </cell>
          <cell r="H109">
            <v>2231035.66</v>
          </cell>
          <cell r="I109">
            <v>0</v>
          </cell>
          <cell r="J109">
            <v>825636.66</v>
          </cell>
          <cell r="K109">
            <v>222511310.16</v>
          </cell>
          <cell r="L109">
            <v>825636.66</v>
          </cell>
          <cell r="M109">
            <v>221685673.5</v>
          </cell>
        </row>
        <row r="110">
          <cell r="C110" t="str">
            <v>213</v>
          </cell>
          <cell r="D110" t="str">
            <v>2133</v>
          </cell>
          <cell r="E110">
            <v>2133000</v>
          </cell>
          <cell r="F110" t="str">
            <v>MAISONS FORESTIERES</v>
          </cell>
          <cell r="G110">
            <v>188878449.35</v>
          </cell>
          <cell r="H110">
            <v>3205374.58</v>
          </cell>
          <cell r="I110">
            <v>0</v>
          </cell>
          <cell r="J110">
            <v>280766.7</v>
          </cell>
          <cell r="K110">
            <v>192083823.93</v>
          </cell>
          <cell r="L110">
            <v>280766.7</v>
          </cell>
          <cell r="M110">
            <v>191803057.23000002</v>
          </cell>
        </row>
        <row r="111">
          <cell r="C111" t="str">
            <v>213</v>
          </cell>
          <cell r="D111" t="str">
            <v>2134</v>
          </cell>
          <cell r="E111">
            <v>2134000</v>
          </cell>
          <cell r="F111" t="str">
            <v>APPARTEMENTS DU PERSONNEL</v>
          </cell>
          <cell r="G111">
            <v>4426966.95</v>
          </cell>
          <cell r="H111">
            <v>0</v>
          </cell>
          <cell r="I111">
            <v>0</v>
          </cell>
          <cell r="J111">
            <v>0</v>
          </cell>
          <cell r="K111">
            <v>4426966.95</v>
          </cell>
          <cell r="L111">
            <v>0</v>
          </cell>
          <cell r="M111">
            <v>4426966.95</v>
          </cell>
        </row>
        <row r="112">
          <cell r="C112" t="str">
            <v>213</v>
          </cell>
          <cell r="D112" t="str">
            <v>2135</v>
          </cell>
          <cell r="E112">
            <v>2135110</v>
          </cell>
          <cell r="F112" t="str">
            <v>SECHERIES</v>
          </cell>
          <cell r="G112">
            <v>300506.48</v>
          </cell>
          <cell r="H112">
            <v>161617.49</v>
          </cell>
          <cell r="I112">
            <v>0</v>
          </cell>
          <cell r="J112">
            <v>0</v>
          </cell>
          <cell r="K112">
            <v>462123.97</v>
          </cell>
          <cell r="L112">
            <v>0</v>
          </cell>
          <cell r="M112">
            <v>462123.97</v>
          </cell>
        </row>
        <row r="113">
          <cell r="C113" t="str">
            <v>213</v>
          </cell>
          <cell r="D113" t="str">
            <v>2135</v>
          </cell>
          <cell r="E113">
            <v>2135120</v>
          </cell>
          <cell r="F113" t="str">
            <v>PISCICULTURES</v>
          </cell>
          <cell r="G113">
            <v>269975.66</v>
          </cell>
          <cell r="H113">
            <v>0</v>
          </cell>
          <cell r="I113">
            <v>0</v>
          </cell>
          <cell r="J113">
            <v>0</v>
          </cell>
          <cell r="K113">
            <v>269975.66</v>
          </cell>
          <cell r="L113">
            <v>0</v>
          </cell>
          <cell r="M113">
            <v>269975.66</v>
          </cell>
        </row>
        <row r="114">
          <cell r="C114" t="str">
            <v>213</v>
          </cell>
          <cell r="D114" t="str">
            <v>2135</v>
          </cell>
          <cell r="E114">
            <v>2135180</v>
          </cell>
          <cell r="F114" t="str">
            <v>BATIMENTS DIVERS</v>
          </cell>
          <cell r="G114">
            <v>4012780.89</v>
          </cell>
          <cell r="H114">
            <v>456920.69</v>
          </cell>
          <cell r="I114">
            <v>0</v>
          </cell>
          <cell r="J114">
            <v>0</v>
          </cell>
          <cell r="K114">
            <v>4469701.58</v>
          </cell>
          <cell r="L114">
            <v>0</v>
          </cell>
          <cell r="M114">
            <v>4469701.58</v>
          </cell>
        </row>
        <row r="115">
          <cell r="C115" t="str">
            <v>213</v>
          </cell>
          <cell r="D115" t="str">
            <v>2135</v>
          </cell>
          <cell r="E115">
            <v>2135200</v>
          </cell>
          <cell r="F115" t="str">
            <v>BATIMENTS ADMINISTRATIFS &amp; COMMERCIAUX</v>
          </cell>
          <cell r="G115">
            <v>85878569.71</v>
          </cell>
          <cell r="H115">
            <v>21294231.36</v>
          </cell>
          <cell r="I115">
            <v>0</v>
          </cell>
          <cell r="J115">
            <v>306338.76</v>
          </cell>
          <cell r="K115">
            <v>107172801.07</v>
          </cell>
          <cell r="L115">
            <v>306338.76</v>
          </cell>
          <cell r="M115">
            <v>106866462.30999999</v>
          </cell>
        </row>
        <row r="116">
          <cell r="C116" t="str">
            <v>213</v>
          </cell>
          <cell r="D116" t="str">
            <v>2135</v>
          </cell>
          <cell r="E116">
            <v>2135300</v>
          </cell>
          <cell r="F116" t="str">
            <v>MAISONS FORESTIERES</v>
          </cell>
          <cell r="G116">
            <v>120826846.97</v>
          </cell>
          <cell r="H116">
            <v>7414161.2</v>
          </cell>
          <cell r="I116">
            <v>0</v>
          </cell>
          <cell r="J116">
            <v>581425.39</v>
          </cell>
          <cell r="K116">
            <v>128241008.17</v>
          </cell>
          <cell r="L116">
            <v>581425.39</v>
          </cell>
          <cell r="M116">
            <v>127659582.78</v>
          </cell>
        </row>
        <row r="117">
          <cell r="C117" t="str">
            <v>213</v>
          </cell>
          <cell r="D117" t="str">
            <v>2135</v>
          </cell>
          <cell r="E117">
            <v>2135400</v>
          </cell>
          <cell r="F117" t="str">
            <v>APPARTEMENTS DU PERSONNEL</v>
          </cell>
          <cell r="G117">
            <v>694006.41</v>
          </cell>
          <cell r="H117">
            <v>47984.56</v>
          </cell>
          <cell r="I117">
            <v>0</v>
          </cell>
          <cell r="J117">
            <v>0</v>
          </cell>
          <cell r="K117">
            <v>741990.97</v>
          </cell>
          <cell r="L117">
            <v>0</v>
          </cell>
          <cell r="M117">
            <v>741990.97</v>
          </cell>
        </row>
        <row r="118">
          <cell r="C118" t="str">
            <v>213</v>
          </cell>
          <cell r="D118" t="str">
            <v>2136</v>
          </cell>
          <cell r="E118">
            <v>2136100</v>
          </cell>
          <cell r="F118" t="str">
            <v>BATIMENTS INDUSTRIELS</v>
          </cell>
          <cell r="G118">
            <v>17297.59</v>
          </cell>
          <cell r="H118">
            <v>0</v>
          </cell>
          <cell r="I118">
            <v>0</v>
          </cell>
          <cell r="J118">
            <v>0</v>
          </cell>
          <cell r="K118">
            <v>17297.59</v>
          </cell>
          <cell r="L118">
            <v>0</v>
          </cell>
          <cell r="M118">
            <v>17297.59</v>
          </cell>
        </row>
        <row r="119">
          <cell r="C119" t="str">
            <v>213</v>
          </cell>
          <cell r="D119" t="str">
            <v>2136</v>
          </cell>
          <cell r="E119">
            <v>2136200</v>
          </cell>
          <cell r="F119" t="str">
            <v>BATIMENTS ADMINISTRATIFS &amp; COMMERCIAUX</v>
          </cell>
          <cell r="G119">
            <v>1525570.38</v>
          </cell>
          <cell r="H119">
            <v>0</v>
          </cell>
          <cell r="I119">
            <v>0</v>
          </cell>
          <cell r="J119">
            <v>0</v>
          </cell>
          <cell r="K119">
            <v>1525570.38</v>
          </cell>
          <cell r="L119">
            <v>0</v>
          </cell>
          <cell r="M119">
            <v>1525570.38</v>
          </cell>
        </row>
        <row r="120">
          <cell r="C120" t="str">
            <v>213</v>
          </cell>
          <cell r="D120" t="str">
            <v>2136</v>
          </cell>
          <cell r="E120">
            <v>2136300</v>
          </cell>
          <cell r="F120" t="str">
            <v>MAISONS FORESTIERES</v>
          </cell>
          <cell r="G120">
            <v>5694764.4</v>
          </cell>
          <cell r="H120">
            <v>0</v>
          </cell>
          <cell r="I120">
            <v>0</v>
          </cell>
          <cell r="J120">
            <v>43958.01</v>
          </cell>
          <cell r="K120">
            <v>5694764.4</v>
          </cell>
          <cell r="L120">
            <v>43958.01</v>
          </cell>
          <cell r="M120">
            <v>5650806.390000001</v>
          </cell>
        </row>
        <row r="121">
          <cell r="C121" t="str">
            <v>213</v>
          </cell>
          <cell r="D121" t="str">
            <v>2136</v>
          </cell>
          <cell r="E121">
            <v>2136400</v>
          </cell>
          <cell r="F121" t="str">
            <v>APPARTEMENTS DU PERSONNEL</v>
          </cell>
          <cell r="G121">
            <v>68850.82</v>
          </cell>
          <cell r="H121">
            <v>0</v>
          </cell>
          <cell r="I121">
            <v>0</v>
          </cell>
          <cell r="J121">
            <v>0</v>
          </cell>
          <cell r="K121">
            <v>68850.82</v>
          </cell>
          <cell r="L121">
            <v>0</v>
          </cell>
          <cell r="M121">
            <v>68850.82</v>
          </cell>
        </row>
        <row r="122">
          <cell r="C122" t="str">
            <v>213</v>
          </cell>
          <cell r="D122" t="str">
            <v>2138</v>
          </cell>
          <cell r="E122">
            <v>2138100</v>
          </cell>
          <cell r="F122" t="str">
            <v>OUVRAGES D'INFRASTRUCTURES VOIES DE TERRE</v>
          </cell>
          <cell r="G122">
            <v>10000</v>
          </cell>
          <cell r="H122">
            <v>0</v>
          </cell>
          <cell r="I122">
            <v>0</v>
          </cell>
          <cell r="J122">
            <v>0</v>
          </cell>
          <cell r="K122">
            <v>10000</v>
          </cell>
          <cell r="L122">
            <v>0</v>
          </cell>
          <cell r="M122">
            <v>10000</v>
          </cell>
        </row>
        <row r="123">
          <cell r="C123" t="str">
            <v>215</v>
          </cell>
          <cell r="D123" t="str">
            <v>2151</v>
          </cell>
          <cell r="E123">
            <v>2151000</v>
          </cell>
          <cell r="F123" t="str">
            <v>INSTALLATIONS COMPLEXES SPECIALISES</v>
          </cell>
          <cell r="G123">
            <v>753947.85</v>
          </cell>
          <cell r="H123">
            <v>5039.2</v>
          </cell>
          <cell r="I123">
            <v>0</v>
          </cell>
          <cell r="J123">
            <v>0</v>
          </cell>
          <cell r="K123">
            <v>758987.0499999999</v>
          </cell>
          <cell r="L123">
            <v>0</v>
          </cell>
          <cell r="M123">
            <v>758987.0499999999</v>
          </cell>
        </row>
        <row r="124">
          <cell r="C124" t="str">
            <v>215</v>
          </cell>
          <cell r="D124" t="str">
            <v>2153</v>
          </cell>
          <cell r="E124">
            <v>2153000</v>
          </cell>
          <cell r="F124" t="str">
            <v>INSTALLATIONS A CARACTERE SPECIFIQUE</v>
          </cell>
          <cell r="G124">
            <v>1948138.89</v>
          </cell>
          <cell r="H124">
            <v>394916.91</v>
          </cell>
          <cell r="I124">
            <v>0</v>
          </cell>
          <cell r="J124">
            <v>30069.06</v>
          </cell>
          <cell r="K124">
            <v>2343055.8</v>
          </cell>
          <cell r="L124">
            <v>30069.06</v>
          </cell>
          <cell r="M124">
            <v>2312986.7399999998</v>
          </cell>
        </row>
        <row r="125">
          <cell r="C125" t="str">
            <v>215</v>
          </cell>
          <cell r="D125" t="str">
            <v>2154</v>
          </cell>
          <cell r="E125">
            <v>2154000</v>
          </cell>
          <cell r="F125" t="str">
            <v>MATERIELS ET OUTILLAGES DE CHANTIER</v>
          </cell>
          <cell r="G125">
            <v>110846734.85</v>
          </cell>
          <cell r="H125">
            <v>7606057.06</v>
          </cell>
          <cell r="I125">
            <v>0</v>
          </cell>
          <cell r="J125">
            <v>5584974.7</v>
          </cell>
          <cell r="K125">
            <v>118452791.91</v>
          </cell>
          <cell r="L125">
            <v>5584974.7</v>
          </cell>
          <cell r="M125">
            <v>112867817.21</v>
          </cell>
        </row>
        <row r="126">
          <cell r="C126" t="str">
            <v>215</v>
          </cell>
          <cell r="D126" t="str">
            <v>2155</v>
          </cell>
          <cell r="E126">
            <v>2155100</v>
          </cell>
          <cell r="F126" t="str">
            <v>MATERIELS DE TOPOGRAPHIE DE FORESTERIE ET ENSEIGNEMENT ETC</v>
          </cell>
          <cell r="G126">
            <v>23894880.17</v>
          </cell>
          <cell r="H126">
            <v>1372439.45</v>
          </cell>
          <cell r="I126">
            <v>0</v>
          </cell>
          <cell r="J126">
            <v>500076.4</v>
          </cell>
          <cell r="K126">
            <v>25267319.62</v>
          </cell>
          <cell r="L126">
            <v>500076.4</v>
          </cell>
          <cell r="M126">
            <v>24767243.220000003</v>
          </cell>
        </row>
        <row r="127">
          <cell r="C127" t="str">
            <v>215</v>
          </cell>
          <cell r="D127" t="str">
            <v>2156</v>
          </cell>
          <cell r="E127">
            <v>2156000</v>
          </cell>
          <cell r="F127" t="str">
            <v>MATERIELS ET OUTILLAGES DE LUTTE CONTRE L INCENDIE</v>
          </cell>
          <cell r="G127">
            <v>5008270.22</v>
          </cell>
          <cell r="H127">
            <v>200166.28</v>
          </cell>
          <cell r="I127">
            <v>0</v>
          </cell>
          <cell r="J127">
            <v>17366.36</v>
          </cell>
          <cell r="K127">
            <v>5208436.5</v>
          </cell>
          <cell r="L127">
            <v>17366.36</v>
          </cell>
          <cell r="M127">
            <v>5191070.14</v>
          </cell>
        </row>
        <row r="128">
          <cell r="C128" t="str">
            <v>215</v>
          </cell>
          <cell r="D128" t="str">
            <v>2157</v>
          </cell>
          <cell r="E128">
            <v>2157000</v>
          </cell>
          <cell r="F128" t="str">
            <v>MATERIELS ET OUTILLAGES INDUSTRIELS</v>
          </cell>
          <cell r="G128">
            <v>16375535.71</v>
          </cell>
          <cell r="H128">
            <v>150614.51</v>
          </cell>
          <cell r="I128">
            <v>0</v>
          </cell>
          <cell r="J128">
            <v>12026.74</v>
          </cell>
          <cell r="K128">
            <v>16526150.22</v>
          </cell>
          <cell r="L128">
            <v>12026.74</v>
          </cell>
          <cell r="M128">
            <v>16514123.48</v>
          </cell>
        </row>
        <row r="129">
          <cell r="C129" t="str">
            <v>217</v>
          </cell>
          <cell r="D129" t="str">
            <v>2171</v>
          </cell>
          <cell r="E129">
            <v>2171100</v>
          </cell>
          <cell r="F129" t="str">
            <v>BOISEMENTS ET REBOISEMENTS</v>
          </cell>
          <cell r="G129">
            <v>36173667.48</v>
          </cell>
          <cell r="H129">
            <v>0</v>
          </cell>
          <cell r="I129">
            <v>0</v>
          </cell>
          <cell r="J129">
            <v>0</v>
          </cell>
          <cell r="K129">
            <v>36173667.48</v>
          </cell>
          <cell r="L129">
            <v>0</v>
          </cell>
          <cell r="M129">
            <v>36173667.48</v>
          </cell>
        </row>
        <row r="130">
          <cell r="C130" t="str">
            <v>217</v>
          </cell>
          <cell r="D130" t="str">
            <v>2171</v>
          </cell>
          <cell r="E130">
            <v>2171200</v>
          </cell>
          <cell r="F130" t="str">
            <v>EQUIPEMENTS</v>
          </cell>
          <cell r="G130">
            <v>9980894.88</v>
          </cell>
          <cell r="H130">
            <v>0</v>
          </cell>
          <cell r="I130">
            <v>0</v>
          </cell>
          <cell r="J130">
            <v>0</v>
          </cell>
          <cell r="K130">
            <v>9980894.88</v>
          </cell>
          <cell r="L130">
            <v>0</v>
          </cell>
          <cell r="M130">
            <v>9980894.88</v>
          </cell>
        </row>
        <row r="131">
          <cell r="C131" t="str">
            <v>217</v>
          </cell>
          <cell r="D131" t="str">
            <v>2172</v>
          </cell>
          <cell r="E131">
            <v>2172100</v>
          </cell>
          <cell r="F131" t="str">
            <v>BOISEMENTS ET REBOISEMENTS</v>
          </cell>
          <cell r="G131">
            <v>2433539784.98</v>
          </cell>
          <cell r="H131">
            <v>102518299.07</v>
          </cell>
          <cell r="I131">
            <v>0</v>
          </cell>
          <cell r="J131">
            <v>0</v>
          </cell>
          <cell r="K131">
            <v>2536058084.05</v>
          </cell>
          <cell r="L131">
            <v>0</v>
          </cell>
          <cell r="M131">
            <v>2536058084.05</v>
          </cell>
        </row>
        <row r="132">
          <cell r="C132" t="str">
            <v>217</v>
          </cell>
          <cell r="D132" t="str">
            <v>2172</v>
          </cell>
          <cell r="E132">
            <v>2172200</v>
          </cell>
          <cell r="F132" t="str">
            <v>EQUIPEMENTS</v>
          </cell>
          <cell r="G132">
            <v>35368711.46</v>
          </cell>
          <cell r="H132">
            <v>4205810.22</v>
          </cell>
          <cell r="I132">
            <v>0</v>
          </cell>
          <cell r="J132">
            <v>0</v>
          </cell>
          <cell r="K132">
            <v>39574521.68</v>
          </cell>
          <cell r="L132">
            <v>0</v>
          </cell>
          <cell r="M132">
            <v>39574521.68</v>
          </cell>
        </row>
        <row r="133">
          <cell r="C133" t="str">
            <v>217</v>
          </cell>
          <cell r="D133" t="str">
            <v>2173</v>
          </cell>
          <cell r="E133">
            <v>2173100</v>
          </cell>
          <cell r="F133" t="str">
            <v>BOISEMENTS ET REBOISEMENTS</v>
          </cell>
          <cell r="G133">
            <v>9641166.98</v>
          </cell>
          <cell r="H133">
            <v>0</v>
          </cell>
          <cell r="I133">
            <v>0</v>
          </cell>
          <cell r="J133">
            <v>0</v>
          </cell>
          <cell r="K133">
            <v>9641166.98</v>
          </cell>
          <cell r="L133">
            <v>0</v>
          </cell>
          <cell r="M133">
            <v>9641166.98</v>
          </cell>
        </row>
        <row r="134">
          <cell r="C134" t="str">
            <v>217</v>
          </cell>
          <cell r="D134" t="str">
            <v>2173</v>
          </cell>
          <cell r="E134">
            <v>2173200</v>
          </cell>
          <cell r="F134" t="str">
            <v>EQUIPEMENTS</v>
          </cell>
          <cell r="G134">
            <v>78390.19</v>
          </cell>
          <cell r="H134">
            <v>0</v>
          </cell>
          <cell r="I134">
            <v>0</v>
          </cell>
          <cell r="J134">
            <v>0</v>
          </cell>
          <cell r="K134">
            <v>78390.19</v>
          </cell>
          <cell r="L134">
            <v>0</v>
          </cell>
          <cell r="M134">
            <v>78390.19</v>
          </cell>
        </row>
        <row r="135">
          <cell r="C135" t="str">
            <v>217</v>
          </cell>
          <cell r="D135" t="str">
            <v>2174</v>
          </cell>
          <cell r="E135">
            <v>2174100</v>
          </cell>
          <cell r="F135" t="str">
            <v>IMMOBILISATIONS TRANSFEREES TRAV. FD ACCUEIL PUBLIC EQUIP.</v>
          </cell>
          <cell r="G135">
            <v>423228448.16</v>
          </cell>
          <cell r="H135">
            <v>31877601.04</v>
          </cell>
          <cell r="I135">
            <v>0</v>
          </cell>
          <cell r="J135">
            <v>0</v>
          </cell>
          <cell r="K135">
            <v>455106049.20000005</v>
          </cell>
          <cell r="L135">
            <v>0</v>
          </cell>
          <cell r="M135">
            <v>455106049.20000005</v>
          </cell>
        </row>
        <row r="136">
          <cell r="C136" t="str">
            <v>217</v>
          </cell>
          <cell r="D136" t="str">
            <v>2174</v>
          </cell>
          <cell r="E136">
            <v>2174200</v>
          </cell>
          <cell r="F136" t="str">
            <v>IMMOBILISATIONS TRANSFEREES FD ACCUEIL PUBLIC AMELIORATON</v>
          </cell>
          <cell r="G136">
            <v>701478287.52</v>
          </cell>
          <cell r="H136">
            <v>64721190</v>
          </cell>
          <cell r="I136">
            <v>0</v>
          </cell>
          <cell r="J136">
            <v>0</v>
          </cell>
          <cell r="K136">
            <v>766199477.52</v>
          </cell>
          <cell r="L136">
            <v>0</v>
          </cell>
          <cell r="M136">
            <v>766199477.52</v>
          </cell>
        </row>
        <row r="137">
          <cell r="C137" t="str">
            <v>218</v>
          </cell>
          <cell r="D137" t="str">
            <v>2182</v>
          </cell>
          <cell r="E137">
            <v>2182110</v>
          </cell>
          <cell r="F137" t="str">
            <v>VEHICULES A 2 ROUES</v>
          </cell>
          <cell r="G137">
            <v>491602.52</v>
          </cell>
          <cell r="H137">
            <v>57566</v>
          </cell>
          <cell r="I137">
            <v>0</v>
          </cell>
          <cell r="J137">
            <v>34740</v>
          </cell>
          <cell r="K137">
            <v>549168.52</v>
          </cell>
          <cell r="L137">
            <v>34740</v>
          </cell>
          <cell r="M137">
            <v>514428.52</v>
          </cell>
        </row>
        <row r="138">
          <cell r="C138" t="str">
            <v>218</v>
          </cell>
          <cell r="D138" t="str">
            <v>2182</v>
          </cell>
          <cell r="E138">
            <v>2182120</v>
          </cell>
          <cell r="F138" t="str">
            <v>VOITURES PARTICULIERES</v>
          </cell>
          <cell r="G138">
            <v>33481009.56</v>
          </cell>
          <cell r="H138">
            <v>3040534.4</v>
          </cell>
          <cell r="I138">
            <v>0</v>
          </cell>
          <cell r="J138">
            <v>3580721.19</v>
          </cell>
          <cell r="K138">
            <v>36521543.96</v>
          </cell>
          <cell r="L138">
            <v>3580721.19</v>
          </cell>
          <cell r="M138">
            <v>32940822.77</v>
          </cell>
        </row>
        <row r="139">
          <cell r="C139" t="str">
            <v>218</v>
          </cell>
          <cell r="D139" t="str">
            <v>2182</v>
          </cell>
          <cell r="E139">
            <v>2182130</v>
          </cell>
          <cell r="F139" t="str">
            <v>AUTRES VEHICULES LEGERS</v>
          </cell>
          <cell r="G139">
            <v>238402064.9</v>
          </cell>
          <cell r="H139">
            <v>24812577.47</v>
          </cell>
          <cell r="I139">
            <v>0</v>
          </cell>
          <cell r="J139">
            <v>21897770.21</v>
          </cell>
          <cell r="K139">
            <v>263214642.37</v>
          </cell>
          <cell r="L139">
            <v>21897770.21</v>
          </cell>
          <cell r="M139">
            <v>241316872.16</v>
          </cell>
        </row>
        <row r="140">
          <cell r="C140" t="str">
            <v>218</v>
          </cell>
          <cell r="D140" t="str">
            <v>2182</v>
          </cell>
          <cell r="E140">
            <v>2182140</v>
          </cell>
          <cell r="F140" t="str">
            <v>VEHICULES UTILITAIRES</v>
          </cell>
          <cell r="G140">
            <v>96760659.59</v>
          </cell>
          <cell r="H140">
            <v>10601527.32</v>
          </cell>
          <cell r="I140">
            <v>0</v>
          </cell>
          <cell r="J140">
            <v>5621491.08</v>
          </cell>
          <cell r="K140">
            <v>107362186.91</v>
          </cell>
          <cell r="L140">
            <v>5621491.08</v>
          </cell>
          <cell r="M140">
            <v>101740695.83</v>
          </cell>
        </row>
        <row r="141">
          <cell r="C141" t="str">
            <v>218</v>
          </cell>
          <cell r="D141" t="str">
            <v>2182</v>
          </cell>
          <cell r="E141">
            <v>2182150</v>
          </cell>
          <cell r="F141" t="str">
            <v>AUTOCAR</v>
          </cell>
          <cell r="G141">
            <v>1896108.32</v>
          </cell>
          <cell r="H141">
            <v>0</v>
          </cell>
          <cell r="I141">
            <v>0</v>
          </cell>
          <cell r="J141">
            <v>0</v>
          </cell>
          <cell r="K141">
            <v>1896108.32</v>
          </cell>
          <cell r="L141">
            <v>0</v>
          </cell>
          <cell r="M141">
            <v>1896108.32</v>
          </cell>
        </row>
        <row r="142">
          <cell r="C142" t="str">
            <v>218</v>
          </cell>
          <cell r="D142" t="str">
            <v>2182</v>
          </cell>
          <cell r="E142">
            <v>2182200</v>
          </cell>
          <cell r="F142" t="str">
            <v>MATERIEL FLUVIAL</v>
          </cell>
          <cell r="G142">
            <v>976368.64</v>
          </cell>
          <cell r="H142">
            <v>79843.28</v>
          </cell>
          <cell r="I142">
            <v>0</v>
          </cell>
          <cell r="J142">
            <v>74835.36</v>
          </cell>
          <cell r="K142">
            <v>1056211.92</v>
          </cell>
          <cell r="L142">
            <v>74835.36</v>
          </cell>
          <cell r="M142">
            <v>981376.5599999999</v>
          </cell>
        </row>
        <row r="143">
          <cell r="C143" t="str">
            <v>218</v>
          </cell>
          <cell r="D143" t="str">
            <v>2183</v>
          </cell>
          <cell r="E143">
            <v>2183100</v>
          </cell>
          <cell r="F143" t="str">
            <v>MATERIEL DE BUREAU</v>
          </cell>
          <cell r="G143">
            <v>31919582.73</v>
          </cell>
          <cell r="H143">
            <v>2053220.78</v>
          </cell>
          <cell r="I143">
            <v>0</v>
          </cell>
          <cell r="J143">
            <v>2635215.34</v>
          </cell>
          <cell r="K143">
            <v>33972803.51</v>
          </cell>
          <cell r="L143">
            <v>2635215.34</v>
          </cell>
          <cell r="M143">
            <v>31337588.169999998</v>
          </cell>
        </row>
        <row r="144">
          <cell r="C144" t="str">
            <v>218</v>
          </cell>
          <cell r="D144" t="str">
            <v>2183</v>
          </cell>
          <cell r="E144">
            <v>2183200</v>
          </cell>
          <cell r="F144" t="str">
            <v>MATERIEL AUDIO VISUEL</v>
          </cell>
          <cell r="G144">
            <v>3666154.03</v>
          </cell>
          <cell r="H144">
            <v>510025.05</v>
          </cell>
          <cell r="I144">
            <v>0</v>
          </cell>
          <cell r="J144">
            <v>27324.62</v>
          </cell>
          <cell r="K144">
            <v>4176179.0799999996</v>
          </cell>
          <cell r="L144">
            <v>27324.62</v>
          </cell>
          <cell r="M144">
            <v>4148854.4599999995</v>
          </cell>
        </row>
        <row r="145">
          <cell r="C145" t="str">
            <v>218</v>
          </cell>
          <cell r="D145" t="str">
            <v>2183</v>
          </cell>
          <cell r="E145">
            <v>2183300</v>
          </cell>
          <cell r="F145" t="str">
            <v>MATERIEL INFORMATIQUE</v>
          </cell>
          <cell r="G145">
            <v>146506633.7</v>
          </cell>
          <cell r="H145">
            <v>16415033.12</v>
          </cell>
          <cell r="I145">
            <v>0</v>
          </cell>
          <cell r="J145">
            <v>6361541.62</v>
          </cell>
          <cell r="K145">
            <v>162921666.82</v>
          </cell>
          <cell r="L145">
            <v>6361541.62</v>
          </cell>
          <cell r="M145">
            <v>156560125.2</v>
          </cell>
        </row>
        <row r="146">
          <cell r="C146" t="str">
            <v>218</v>
          </cell>
          <cell r="D146" t="str">
            <v>2184</v>
          </cell>
          <cell r="E146">
            <v>2184000</v>
          </cell>
          <cell r="F146" t="str">
            <v>MOBILIER</v>
          </cell>
          <cell r="G146">
            <v>48713690.41</v>
          </cell>
          <cell r="H146">
            <v>2015761.57</v>
          </cell>
          <cell r="I146">
            <v>0</v>
          </cell>
          <cell r="J146">
            <v>1176070.23</v>
          </cell>
          <cell r="K146">
            <v>50729451.98</v>
          </cell>
          <cell r="L146">
            <v>1176070.23</v>
          </cell>
          <cell r="M146">
            <v>49553381.75</v>
          </cell>
        </row>
        <row r="147">
          <cell r="C147" t="str">
            <v>218</v>
          </cell>
          <cell r="D147" t="str">
            <v>2185</v>
          </cell>
          <cell r="E147">
            <v>2185000</v>
          </cell>
          <cell r="F147" t="str">
            <v>CHEPTEL</v>
          </cell>
          <cell r="G147">
            <v>656947.93</v>
          </cell>
          <cell r="H147">
            <v>0</v>
          </cell>
          <cell r="I147">
            <v>0</v>
          </cell>
          <cell r="J147">
            <v>3500</v>
          </cell>
          <cell r="K147">
            <v>656947.93</v>
          </cell>
          <cell r="L147">
            <v>3500</v>
          </cell>
          <cell r="M147">
            <v>653447.93</v>
          </cell>
        </row>
        <row r="148">
          <cell r="C148" t="str">
            <v>218</v>
          </cell>
          <cell r="D148" t="str">
            <v>2187</v>
          </cell>
          <cell r="E148">
            <v>2187000</v>
          </cell>
          <cell r="F148" t="str">
            <v>OEUVRES D'ART ACQUISES AUPRES D'ARTISTES VIVANTS</v>
          </cell>
          <cell r="G148">
            <v>263932.56</v>
          </cell>
          <cell r="H148">
            <v>0</v>
          </cell>
          <cell r="I148">
            <v>0</v>
          </cell>
          <cell r="J148">
            <v>0</v>
          </cell>
          <cell r="K148">
            <v>263932.56</v>
          </cell>
          <cell r="L148">
            <v>0</v>
          </cell>
          <cell r="M148">
            <v>263932.56</v>
          </cell>
        </row>
        <row r="149">
          <cell r="C149" t="str">
            <v>222</v>
          </cell>
          <cell r="D149" t="str">
            <v>2222</v>
          </cell>
          <cell r="E149">
            <v>2222000</v>
          </cell>
          <cell r="F149" t="str">
            <v>DOTATION INITIALE MAISONS FORESTIERES</v>
          </cell>
          <cell r="G149">
            <v>32640000</v>
          </cell>
          <cell r="H149">
            <v>0</v>
          </cell>
          <cell r="I149">
            <v>0</v>
          </cell>
          <cell r="J149">
            <v>280000</v>
          </cell>
          <cell r="K149">
            <v>32640000</v>
          </cell>
          <cell r="L149">
            <v>280000</v>
          </cell>
          <cell r="M149">
            <v>32360000</v>
          </cell>
        </row>
        <row r="150">
          <cell r="C150" t="str">
            <v>222</v>
          </cell>
          <cell r="D150" t="str">
            <v>2222</v>
          </cell>
          <cell r="E150">
            <v>2222100</v>
          </cell>
          <cell r="F150" t="str">
            <v>DOTATION INITIALE SECHERIES</v>
          </cell>
          <cell r="G150">
            <v>50000</v>
          </cell>
          <cell r="H150">
            <v>0</v>
          </cell>
          <cell r="I150">
            <v>0</v>
          </cell>
          <cell r="J150">
            <v>0</v>
          </cell>
          <cell r="K150">
            <v>50000</v>
          </cell>
          <cell r="L150">
            <v>0</v>
          </cell>
          <cell r="M150">
            <v>50000</v>
          </cell>
        </row>
        <row r="151">
          <cell r="C151" t="str">
            <v>222</v>
          </cell>
          <cell r="D151" t="str">
            <v>2222</v>
          </cell>
          <cell r="E151">
            <v>2222200</v>
          </cell>
          <cell r="F151" t="str">
            <v>DOTATION INITIALE PISCICULTURES</v>
          </cell>
          <cell r="G151">
            <v>50000</v>
          </cell>
          <cell r="H151">
            <v>0</v>
          </cell>
          <cell r="I151">
            <v>0</v>
          </cell>
          <cell r="J151">
            <v>0</v>
          </cell>
          <cell r="K151">
            <v>50000</v>
          </cell>
          <cell r="L151">
            <v>0</v>
          </cell>
          <cell r="M151">
            <v>50000</v>
          </cell>
        </row>
        <row r="152">
          <cell r="C152" t="str">
            <v>222</v>
          </cell>
          <cell r="D152" t="str">
            <v>2222</v>
          </cell>
          <cell r="E152">
            <v>2222300</v>
          </cell>
          <cell r="F152" t="str">
            <v>DOTATION INITIALE BATIMENTS DIVERS</v>
          </cell>
          <cell r="G152">
            <v>2397374.63</v>
          </cell>
          <cell r="H152">
            <v>5946.61</v>
          </cell>
          <cell r="I152">
            <v>0</v>
          </cell>
          <cell r="J152">
            <v>25000</v>
          </cell>
          <cell r="K152">
            <v>2403321.2399999998</v>
          </cell>
          <cell r="L152">
            <v>25000</v>
          </cell>
          <cell r="M152">
            <v>2378321.2399999998</v>
          </cell>
        </row>
        <row r="153">
          <cell r="C153" t="str">
            <v>222</v>
          </cell>
          <cell r="D153" t="str">
            <v>2222</v>
          </cell>
          <cell r="E153">
            <v>2222400</v>
          </cell>
          <cell r="F153" t="str">
            <v>DOTATION INITIALE TERRAINS</v>
          </cell>
          <cell r="G153">
            <v>10</v>
          </cell>
          <cell r="H153">
            <v>0</v>
          </cell>
          <cell r="I153">
            <v>0</v>
          </cell>
          <cell r="J153">
            <v>1</v>
          </cell>
          <cell r="K153">
            <v>10</v>
          </cell>
          <cell r="L153">
            <v>1</v>
          </cell>
          <cell r="M153">
            <v>9</v>
          </cell>
        </row>
        <row r="154">
          <cell r="C154" t="str">
            <v>222</v>
          </cell>
          <cell r="D154" t="str">
            <v>2223</v>
          </cell>
          <cell r="E154">
            <v>2223000</v>
          </cell>
          <cell r="F154" t="str">
            <v>DOTATIONS ULTERIEURES MAISONS FORESTIERES</v>
          </cell>
          <cell r="G154">
            <v>2350590</v>
          </cell>
          <cell r="H154">
            <v>0</v>
          </cell>
          <cell r="I154">
            <v>0</v>
          </cell>
          <cell r="J154">
            <v>40000</v>
          </cell>
          <cell r="K154">
            <v>2350590</v>
          </cell>
          <cell r="L154">
            <v>40000</v>
          </cell>
          <cell r="M154">
            <v>2310590</v>
          </cell>
        </row>
        <row r="155">
          <cell r="C155" t="str">
            <v>222</v>
          </cell>
          <cell r="D155" t="str">
            <v>2223</v>
          </cell>
          <cell r="E155">
            <v>2223300</v>
          </cell>
          <cell r="F155" t="str">
            <v>DOTATIONS ULTERIEURES BATIMENTS DIVERS</v>
          </cell>
          <cell r="G155">
            <v>1065000</v>
          </cell>
          <cell r="H155">
            <v>0</v>
          </cell>
          <cell r="I155">
            <v>0</v>
          </cell>
          <cell r="J155">
            <v>5000</v>
          </cell>
          <cell r="K155">
            <v>1065000</v>
          </cell>
          <cell r="L155">
            <v>5000</v>
          </cell>
          <cell r="M155">
            <v>1060000</v>
          </cell>
        </row>
        <row r="156">
          <cell r="C156" t="str">
            <v>222</v>
          </cell>
          <cell r="D156" t="str">
            <v>2223</v>
          </cell>
          <cell r="E156">
            <v>2223400</v>
          </cell>
          <cell r="F156" t="str">
            <v>DOTATIONS ULTERIEURES TERRAINS</v>
          </cell>
          <cell r="G156">
            <v>19807</v>
          </cell>
          <cell r="H156">
            <v>0</v>
          </cell>
          <cell r="I156">
            <v>0</v>
          </cell>
          <cell r="J156">
            <v>0</v>
          </cell>
          <cell r="K156">
            <v>19807</v>
          </cell>
          <cell r="L156">
            <v>0</v>
          </cell>
          <cell r="M156">
            <v>19807</v>
          </cell>
        </row>
        <row r="157">
          <cell r="C157" t="str">
            <v>222</v>
          </cell>
          <cell r="D157" t="str">
            <v>2224</v>
          </cell>
          <cell r="E157">
            <v>2224000</v>
          </cell>
          <cell r="F157" t="str">
            <v>CONSTRUCTIONS MAISONS FORESTIERES</v>
          </cell>
          <cell r="G157">
            <v>80636295.92</v>
          </cell>
          <cell r="H157">
            <v>0</v>
          </cell>
          <cell r="I157">
            <v>0</v>
          </cell>
          <cell r="J157">
            <v>52035.97</v>
          </cell>
          <cell r="K157">
            <v>80636295.92</v>
          </cell>
          <cell r="L157">
            <v>52035.97</v>
          </cell>
          <cell r="M157">
            <v>80584259.95</v>
          </cell>
        </row>
        <row r="158">
          <cell r="C158" t="str">
            <v>222</v>
          </cell>
          <cell r="D158" t="str">
            <v>2224</v>
          </cell>
          <cell r="E158">
            <v>2224100</v>
          </cell>
          <cell r="F158" t="str">
            <v>CONSTRUCTIONS SECHERIES</v>
          </cell>
          <cell r="G158">
            <v>6785973.21</v>
          </cell>
          <cell r="H158">
            <v>0</v>
          </cell>
          <cell r="I158">
            <v>0</v>
          </cell>
          <cell r="J158">
            <v>0</v>
          </cell>
          <cell r="K158">
            <v>6785973.21</v>
          </cell>
          <cell r="L158">
            <v>0</v>
          </cell>
          <cell r="M158">
            <v>6785973.21</v>
          </cell>
        </row>
        <row r="159">
          <cell r="C159" t="str">
            <v>222</v>
          </cell>
          <cell r="D159" t="str">
            <v>2224</v>
          </cell>
          <cell r="E159">
            <v>2224300</v>
          </cell>
          <cell r="F159" t="str">
            <v>CONSTRUCTIONS BATIMENTS DIVERS</v>
          </cell>
          <cell r="G159">
            <v>29386258.17</v>
          </cell>
          <cell r="H159">
            <v>370752.51</v>
          </cell>
          <cell r="I159">
            <v>0</v>
          </cell>
          <cell r="J159">
            <v>156591.62</v>
          </cell>
          <cell r="K159">
            <v>29757010.680000003</v>
          </cell>
          <cell r="L159">
            <v>156591.62</v>
          </cell>
          <cell r="M159">
            <v>29600419.060000002</v>
          </cell>
        </row>
        <row r="160">
          <cell r="C160" t="str">
            <v>222</v>
          </cell>
          <cell r="D160" t="str">
            <v>2224</v>
          </cell>
          <cell r="E160">
            <v>2224900</v>
          </cell>
          <cell r="F160" t="str">
            <v>AUTRES IMMOBILISATIONS FINANCES PAR L ETAT</v>
          </cell>
          <cell r="G160">
            <v>295379.22</v>
          </cell>
          <cell r="H160">
            <v>0</v>
          </cell>
          <cell r="I160">
            <v>0</v>
          </cell>
          <cell r="J160">
            <v>0</v>
          </cell>
          <cell r="K160">
            <v>295379.22</v>
          </cell>
          <cell r="L160">
            <v>0</v>
          </cell>
          <cell r="M160">
            <v>295379.22</v>
          </cell>
        </row>
        <row r="161">
          <cell r="C161" t="str">
            <v>222</v>
          </cell>
          <cell r="D161" t="str">
            <v>2226</v>
          </cell>
          <cell r="E161">
            <v>2226000</v>
          </cell>
          <cell r="F161" t="str">
            <v>TRAVAUX ET INSTALLATIONS EXECUTES OFFICE</v>
          </cell>
          <cell r="G161">
            <v>239031766.75</v>
          </cell>
          <cell r="H161">
            <v>14124950.68</v>
          </cell>
          <cell r="I161">
            <v>0</v>
          </cell>
          <cell r="J161">
            <v>462793.94</v>
          </cell>
          <cell r="K161">
            <v>253156717.43</v>
          </cell>
          <cell r="L161">
            <v>462793.94</v>
          </cell>
          <cell r="M161">
            <v>252693923.49</v>
          </cell>
        </row>
        <row r="162">
          <cell r="C162" t="str">
            <v>222</v>
          </cell>
          <cell r="D162" t="str">
            <v>2226</v>
          </cell>
          <cell r="E162">
            <v>2226100</v>
          </cell>
          <cell r="F162" t="str">
            <v>DANS LES IMM.ACQUIS &amp; CONST.PAR OFFICE POUR COMPTE ETAT</v>
          </cell>
          <cell r="G162">
            <v>183709.99</v>
          </cell>
          <cell r="H162">
            <v>549067.46</v>
          </cell>
          <cell r="I162">
            <v>0</v>
          </cell>
          <cell r="J162">
            <v>0</v>
          </cell>
          <cell r="K162">
            <v>732777.45</v>
          </cell>
          <cell r="L162">
            <v>0</v>
          </cell>
          <cell r="M162">
            <v>732777.45</v>
          </cell>
        </row>
        <row r="163">
          <cell r="C163" t="str">
            <v>222</v>
          </cell>
          <cell r="D163" t="str">
            <v>2226</v>
          </cell>
          <cell r="E163">
            <v>2226300</v>
          </cell>
          <cell r="F163" t="str">
            <v>INSTALLATIONS EQUIPEES POUR ECONOMISER L ENERGIE</v>
          </cell>
          <cell r="G163">
            <v>3988368.7</v>
          </cell>
          <cell r="H163">
            <v>0</v>
          </cell>
          <cell r="I163">
            <v>0</v>
          </cell>
          <cell r="J163">
            <v>0</v>
          </cell>
          <cell r="K163">
            <v>3988368.7</v>
          </cell>
          <cell r="L163">
            <v>0</v>
          </cell>
          <cell r="M163">
            <v>3988368.7</v>
          </cell>
        </row>
        <row r="164">
          <cell r="C164" t="str">
            <v>222</v>
          </cell>
          <cell r="D164" t="str">
            <v>2226</v>
          </cell>
          <cell r="E164">
            <v>2226500</v>
          </cell>
          <cell r="F164" t="str">
            <v>AMENAGEMENTS COURTS DE TENNIS</v>
          </cell>
          <cell r="G164">
            <v>0</v>
          </cell>
          <cell r="H164">
            <v>0</v>
          </cell>
          <cell r="I164">
            <v>0</v>
          </cell>
          <cell r="J164">
            <v>0</v>
          </cell>
          <cell r="K164">
            <v>0</v>
          </cell>
          <cell r="L164">
            <v>0</v>
          </cell>
          <cell r="M164">
            <v>0</v>
          </cell>
        </row>
        <row r="165">
          <cell r="C165" t="str">
            <v>223</v>
          </cell>
          <cell r="D165" t="str">
            <v>2236</v>
          </cell>
          <cell r="E165">
            <v>2236000</v>
          </cell>
          <cell r="F165" t="str">
            <v>TRAV. EXEC. PAR L'ONF DANS LOC. PRIS A BAIL OU MIS A DISPO.</v>
          </cell>
          <cell r="G165">
            <v>12768004.72</v>
          </cell>
          <cell r="H165">
            <v>2186406.8</v>
          </cell>
          <cell r="I165">
            <v>0</v>
          </cell>
          <cell r="J165">
            <v>205738.61</v>
          </cell>
          <cell r="K165">
            <v>14954411.52</v>
          </cell>
          <cell r="L165">
            <v>205738.61</v>
          </cell>
          <cell r="M165">
            <v>14748672.91</v>
          </cell>
        </row>
        <row r="166">
          <cell r="C166" t="str">
            <v>231</v>
          </cell>
          <cell r="D166" t="str">
            <v>2312</v>
          </cell>
          <cell r="E166">
            <v>2312100</v>
          </cell>
          <cell r="F166" t="str">
            <v>MMOB. CORPORELLES  EN COURS  ACQUISITIONS TERRAINS</v>
          </cell>
          <cell r="G166">
            <v>400000</v>
          </cell>
          <cell r="H166">
            <v>0</v>
          </cell>
          <cell r="I166">
            <v>0</v>
          </cell>
          <cell r="J166">
            <v>400000</v>
          </cell>
          <cell r="K166">
            <v>400000</v>
          </cell>
          <cell r="L166">
            <v>400000</v>
          </cell>
          <cell r="M166">
            <v>0</v>
          </cell>
        </row>
        <row r="167">
          <cell r="C167" t="str">
            <v>231</v>
          </cell>
          <cell r="D167" t="str">
            <v>2312</v>
          </cell>
          <cell r="E167">
            <v>2312500</v>
          </cell>
          <cell r="F167" t="str">
            <v>IMMOB. CORPORELLES EN COURS LIVRAISON A SOI-MEME</v>
          </cell>
          <cell r="G167">
            <v>0</v>
          </cell>
          <cell r="H167">
            <v>478400</v>
          </cell>
          <cell r="I167">
            <v>0</v>
          </cell>
          <cell r="J167">
            <v>478400</v>
          </cell>
          <cell r="K167">
            <v>478400</v>
          </cell>
          <cell r="L167">
            <v>478400</v>
          </cell>
          <cell r="M167">
            <v>0</v>
          </cell>
        </row>
        <row r="168">
          <cell r="C168" t="str">
            <v>231</v>
          </cell>
          <cell r="D168" t="str">
            <v>2313</v>
          </cell>
          <cell r="E168">
            <v>2313100</v>
          </cell>
          <cell r="F168" t="str">
            <v>CONSTRUCTIONS - TRAVAUX CONFIES A DES TIERS</v>
          </cell>
          <cell r="G168">
            <v>192317.98</v>
          </cell>
          <cell r="H168">
            <v>538289.75</v>
          </cell>
          <cell r="I168">
            <v>0</v>
          </cell>
          <cell r="J168">
            <v>207381.48</v>
          </cell>
          <cell r="K168">
            <v>730607.73</v>
          </cell>
          <cell r="L168">
            <v>207381.48</v>
          </cell>
          <cell r="M168">
            <v>523226.25</v>
          </cell>
        </row>
        <row r="169">
          <cell r="C169" t="str">
            <v>231</v>
          </cell>
          <cell r="D169" t="str">
            <v>2313</v>
          </cell>
          <cell r="E169">
            <v>2313500</v>
          </cell>
          <cell r="F169" t="str">
            <v>CONSTRUCTIONS LIVRAISONS A SOI-MEME</v>
          </cell>
          <cell r="G169">
            <v>0</v>
          </cell>
          <cell r="H169">
            <v>237650.58</v>
          </cell>
          <cell r="I169">
            <v>0</v>
          </cell>
          <cell r="J169">
            <v>237650.58</v>
          </cell>
          <cell r="K169">
            <v>237650.58</v>
          </cell>
          <cell r="L169">
            <v>237650.58</v>
          </cell>
          <cell r="M169">
            <v>0</v>
          </cell>
        </row>
        <row r="170">
          <cell r="C170" t="str">
            <v>231</v>
          </cell>
          <cell r="D170" t="str">
            <v>2314</v>
          </cell>
          <cell r="E170">
            <v>2314100</v>
          </cell>
          <cell r="F170" t="str">
            <v>AMENAGEMENTS -  TRAVAUX CONFIES A DES TIERS</v>
          </cell>
          <cell r="G170">
            <v>1154769.38</v>
          </cell>
          <cell r="H170">
            <v>1558850.17</v>
          </cell>
          <cell r="I170">
            <v>0</v>
          </cell>
          <cell r="J170">
            <v>1748205.17</v>
          </cell>
          <cell r="K170">
            <v>2713619.55</v>
          </cell>
          <cell r="L170">
            <v>1748205.17</v>
          </cell>
          <cell r="M170">
            <v>965414.3799999999</v>
          </cell>
        </row>
        <row r="171">
          <cell r="C171" t="str">
            <v>231</v>
          </cell>
          <cell r="D171" t="str">
            <v>2314</v>
          </cell>
          <cell r="E171">
            <v>2314500</v>
          </cell>
          <cell r="F171" t="str">
            <v>AMENAGEMENTS LIVRAISONS A SOI-MEME</v>
          </cell>
          <cell r="G171">
            <v>0</v>
          </cell>
          <cell r="H171">
            <v>2036542.25</v>
          </cell>
          <cell r="I171">
            <v>0</v>
          </cell>
          <cell r="J171">
            <v>2036542.25</v>
          </cell>
          <cell r="K171">
            <v>2036542.25</v>
          </cell>
          <cell r="L171">
            <v>2036542.25</v>
          </cell>
          <cell r="M171">
            <v>0</v>
          </cell>
        </row>
        <row r="172">
          <cell r="C172" t="str">
            <v>231</v>
          </cell>
          <cell r="D172" t="str">
            <v>2316</v>
          </cell>
          <cell r="E172">
            <v>2316100</v>
          </cell>
          <cell r="F172" t="str">
            <v>TRAVAUX EFFECTUES EN REGIE SALAIRES CHARGES ET FOURNITURES</v>
          </cell>
          <cell r="G172">
            <v>10763.3</v>
          </cell>
          <cell r="H172">
            <v>371422.07</v>
          </cell>
          <cell r="I172">
            <v>0</v>
          </cell>
          <cell r="J172">
            <v>382185.37</v>
          </cell>
          <cell r="K172">
            <v>382185.37</v>
          </cell>
          <cell r="L172">
            <v>382185.37</v>
          </cell>
          <cell r="M172">
            <v>0</v>
          </cell>
        </row>
        <row r="173">
          <cell r="C173" t="str">
            <v>231</v>
          </cell>
          <cell r="D173" t="str">
            <v>2316</v>
          </cell>
          <cell r="E173">
            <v>2316500</v>
          </cell>
          <cell r="F173" t="str">
            <v>TRAVAUX EFFECTUES EN REGIE LIVRAISONS A SOI-MEME</v>
          </cell>
          <cell r="G173">
            <v>0</v>
          </cell>
          <cell r="H173">
            <v>438779.99</v>
          </cell>
          <cell r="I173">
            <v>0</v>
          </cell>
          <cell r="J173">
            <v>438779.99</v>
          </cell>
          <cell r="K173">
            <v>438779.99</v>
          </cell>
          <cell r="L173">
            <v>438779.99</v>
          </cell>
          <cell r="M173">
            <v>0</v>
          </cell>
        </row>
        <row r="174">
          <cell r="C174" t="str">
            <v>231</v>
          </cell>
          <cell r="D174" t="str">
            <v>2318</v>
          </cell>
          <cell r="E174">
            <v>2318000</v>
          </cell>
          <cell r="F174" t="str">
            <v>AUTRES IMMOBILISATIONS CORPORELLES</v>
          </cell>
          <cell r="G174">
            <v>0</v>
          </cell>
          <cell r="H174">
            <v>17396199</v>
          </cell>
          <cell r="I174">
            <v>0</v>
          </cell>
          <cell r="J174">
            <v>0</v>
          </cell>
          <cell r="K174">
            <v>17396199</v>
          </cell>
          <cell r="L174">
            <v>0</v>
          </cell>
          <cell r="M174">
            <v>17396199</v>
          </cell>
        </row>
        <row r="175">
          <cell r="C175" t="str">
            <v>237</v>
          </cell>
          <cell r="D175" t="str">
            <v>2370</v>
          </cell>
          <cell r="E175">
            <v>2370000</v>
          </cell>
          <cell r="F175" t="str">
            <v>AVANCES &amp; ACOMPTES VERSES SUR IMMOBILISATIONS INCORPORELLE</v>
          </cell>
          <cell r="G175">
            <v>2740421.06</v>
          </cell>
          <cell r="H175">
            <v>1515324.57</v>
          </cell>
          <cell r="I175">
            <v>0</v>
          </cell>
          <cell r="J175">
            <v>4242745.63</v>
          </cell>
          <cell r="K175">
            <v>4255745.63</v>
          </cell>
          <cell r="L175">
            <v>4242745.63</v>
          </cell>
          <cell r="M175">
            <v>13000</v>
          </cell>
        </row>
        <row r="176">
          <cell r="C176" t="str">
            <v>238</v>
          </cell>
          <cell r="D176" t="str">
            <v>2380</v>
          </cell>
          <cell r="E176">
            <v>2380000</v>
          </cell>
          <cell r="F176" t="str">
            <v>AVANCES &amp; ACOMPTES VERSES/COMM.IMMOBILISATIONS CORPORELLES</v>
          </cell>
          <cell r="G176">
            <v>0</v>
          </cell>
          <cell r="H176">
            <v>0</v>
          </cell>
          <cell r="I176">
            <v>0</v>
          </cell>
          <cell r="J176">
            <v>0</v>
          </cell>
          <cell r="K176">
            <v>0</v>
          </cell>
          <cell r="L176">
            <v>0</v>
          </cell>
          <cell r="M176">
            <v>0</v>
          </cell>
        </row>
        <row r="177">
          <cell r="C177" t="str">
            <v>261</v>
          </cell>
          <cell r="D177" t="str">
            <v>2611</v>
          </cell>
          <cell r="E177">
            <v>2611000</v>
          </cell>
          <cell r="F177" t="str">
            <v>PARTS DANS LES ASSOCIATIONS &amp; ORGANISMES DIVERS</v>
          </cell>
          <cell r="G177">
            <v>4833</v>
          </cell>
          <cell r="H177">
            <v>0</v>
          </cell>
          <cell r="I177">
            <v>0</v>
          </cell>
          <cell r="J177">
            <v>0</v>
          </cell>
          <cell r="K177">
            <v>4833</v>
          </cell>
          <cell r="L177">
            <v>0</v>
          </cell>
          <cell r="M177">
            <v>4833</v>
          </cell>
        </row>
        <row r="178">
          <cell r="C178" t="str">
            <v>261</v>
          </cell>
          <cell r="D178" t="str">
            <v>2611</v>
          </cell>
          <cell r="E178">
            <v>2611002</v>
          </cell>
          <cell r="F178" t="str">
            <v>PARTICIPATION SEM "PONT D'ESPAGNE"</v>
          </cell>
          <cell r="G178">
            <v>100000</v>
          </cell>
          <cell r="H178">
            <v>0</v>
          </cell>
          <cell r="I178">
            <v>0</v>
          </cell>
          <cell r="J178">
            <v>0</v>
          </cell>
          <cell r="K178">
            <v>100000</v>
          </cell>
          <cell r="L178">
            <v>0</v>
          </cell>
          <cell r="M178">
            <v>100000</v>
          </cell>
        </row>
        <row r="179">
          <cell r="C179" t="str">
            <v>261</v>
          </cell>
          <cell r="D179" t="str">
            <v>2611</v>
          </cell>
          <cell r="E179">
            <v>2611003</v>
          </cell>
          <cell r="F179" t="str">
            <v>PARTICIPATION SA "REC D'ARGENT"</v>
          </cell>
          <cell r="G179">
            <v>5485653.33</v>
          </cell>
          <cell r="H179">
            <v>0</v>
          </cell>
          <cell r="I179">
            <v>0</v>
          </cell>
          <cell r="J179">
            <v>0</v>
          </cell>
          <cell r="K179">
            <v>5485653.33</v>
          </cell>
          <cell r="L179">
            <v>0</v>
          </cell>
          <cell r="M179">
            <v>5485653.33</v>
          </cell>
        </row>
        <row r="180">
          <cell r="C180" t="str">
            <v>261</v>
          </cell>
          <cell r="D180" t="str">
            <v>2611</v>
          </cell>
          <cell r="E180">
            <v>2611004</v>
          </cell>
          <cell r="F180" t="str">
            <v>PARTICIPATION SARL ONF INTERNATIONAL</v>
          </cell>
          <cell r="G180">
            <v>1175000</v>
          </cell>
          <cell r="H180">
            <v>0</v>
          </cell>
          <cell r="I180">
            <v>0</v>
          </cell>
          <cell r="J180">
            <v>0</v>
          </cell>
          <cell r="K180">
            <v>1175000</v>
          </cell>
          <cell r="L180">
            <v>0</v>
          </cell>
          <cell r="M180">
            <v>1175000</v>
          </cell>
        </row>
        <row r="181">
          <cell r="C181" t="str">
            <v>261</v>
          </cell>
          <cell r="D181" t="str">
            <v>2611</v>
          </cell>
          <cell r="E181">
            <v>2611005</v>
          </cell>
          <cell r="F181" t="str">
            <v>PARTICIPATION SARL SCIAGES DE BOURBON</v>
          </cell>
          <cell r="G181">
            <v>100000</v>
          </cell>
          <cell r="H181">
            <v>0</v>
          </cell>
          <cell r="I181">
            <v>0</v>
          </cell>
          <cell r="J181">
            <v>0</v>
          </cell>
          <cell r="K181">
            <v>100000</v>
          </cell>
          <cell r="L181">
            <v>0</v>
          </cell>
          <cell r="M181">
            <v>100000</v>
          </cell>
        </row>
        <row r="182">
          <cell r="C182" t="str">
            <v>272</v>
          </cell>
          <cell r="D182" t="str">
            <v>2721</v>
          </cell>
          <cell r="E182">
            <v>2721110</v>
          </cell>
          <cell r="F182" t="str">
            <v>TITRES IMMOBILISES BNP - PARIBAS</v>
          </cell>
          <cell r="G182">
            <v>20755729.76</v>
          </cell>
          <cell r="H182">
            <v>1652346</v>
          </cell>
          <cell r="I182">
            <v>0</v>
          </cell>
          <cell r="J182">
            <v>6500000</v>
          </cell>
          <cell r="K182">
            <v>22408075.76</v>
          </cell>
          <cell r="L182">
            <v>6500000</v>
          </cell>
          <cell r="M182">
            <v>15908075.760000002</v>
          </cell>
        </row>
        <row r="183">
          <cell r="C183" t="str">
            <v>272</v>
          </cell>
          <cell r="D183" t="str">
            <v>2721</v>
          </cell>
          <cell r="E183">
            <v>2721120</v>
          </cell>
          <cell r="F183" t="str">
            <v>TITRES IMMOBILISES (DROITS DE CREANCE)-CYRIL FINANCE GESTION</v>
          </cell>
          <cell r="G183">
            <v>17331765.52</v>
          </cell>
          <cell r="H183">
            <v>0</v>
          </cell>
          <cell r="I183">
            <v>0</v>
          </cell>
          <cell r="J183">
            <v>6115100.07</v>
          </cell>
          <cell r="K183">
            <v>17331765.52</v>
          </cell>
          <cell r="L183">
            <v>6115100.07</v>
          </cell>
          <cell r="M183">
            <v>11216665.45</v>
          </cell>
        </row>
        <row r="184">
          <cell r="C184" t="str">
            <v>272</v>
          </cell>
          <cell r="D184" t="str">
            <v>2721</v>
          </cell>
          <cell r="E184">
            <v>2721130</v>
          </cell>
          <cell r="F184" t="str">
            <v>TITRES IMMOBILISES ( DROITS DE CREANCE ) - PARIBAS</v>
          </cell>
          <cell r="G184">
            <v>3508670.99</v>
          </cell>
          <cell r="H184">
            <v>0</v>
          </cell>
          <cell r="I184">
            <v>0</v>
          </cell>
          <cell r="J184">
            <v>3508670.99</v>
          </cell>
          <cell r="K184">
            <v>3508670.99</v>
          </cell>
          <cell r="L184">
            <v>3508670.99</v>
          </cell>
          <cell r="M184">
            <v>0</v>
          </cell>
        </row>
        <row r="185">
          <cell r="C185" t="str">
            <v>272</v>
          </cell>
          <cell r="D185" t="str">
            <v>2721</v>
          </cell>
          <cell r="E185">
            <v>2721140</v>
          </cell>
          <cell r="F185" t="str">
            <v>TITRES IMMOBILISES ( DROITS DE CREANCE ) - SOCIETE GENERALE</v>
          </cell>
          <cell r="G185">
            <v>36653161.99</v>
          </cell>
          <cell r="H185">
            <v>1953940.11</v>
          </cell>
          <cell r="I185">
            <v>0</v>
          </cell>
          <cell r="J185">
            <v>10031368.19</v>
          </cell>
          <cell r="K185">
            <v>38607102.1</v>
          </cell>
          <cell r="L185">
            <v>10031368.19</v>
          </cell>
          <cell r="M185">
            <v>28575733.910000004</v>
          </cell>
        </row>
        <row r="186">
          <cell r="C186" t="str">
            <v>272</v>
          </cell>
          <cell r="D186" t="str">
            <v>2721</v>
          </cell>
          <cell r="E186">
            <v>2721150</v>
          </cell>
          <cell r="F186" t="str">
            <v>TITRES IMMOBILISES ( DROITS DE CREANCE ) - GR. ROBECO.FRANCE</v>
          </cell>
          <cell r="G186">
            <v>3040559.03</v>
          </cell>
          <cell r="H186">
            <v>0</v>
          </cell>
          <cell r="I186">
            <v>0</v>
          </cell>
          <cell r="J186">
            <v>3040559.03</v>
          </cell>
          <cell r="K186">
            <v>3040559.03</v>
          </cell>
          <cell r="L186">
            <v>3040559.03</v>
          </cell>
          <cell r="M186">
            <v>0</v>
          </cell>
        </row>
        <row r="187">
          <cell r="C187" t="str">
            <v>272</v>
          </cell>
          <cell r="D187" t="str">
            <v>2721</v>
          </cell>
          <cell r="E187">
            <v>2721160</v>
          </cell>
          <cell r="F187" t="str">
            <v>TITRES IMMOBILISES FINAMA</v>
          </cell>
          <cell r="G187">
            <v>9111109</v>
          </cell>
          <cell r="H187">
            <v>0</v>
          </cell>
          <cell r="I187">
            <v>0</v>
          </cell>
          <cell r="J187">
            <v>1967665</v>
          </cell>
          <cell r="K187">
            <v>9111109</v>
          </cell>
          <cell r="L187">
            <v>1967665</v>
          </cell>
          <cell r="M187">
            <v>7143444</v>
          </cell>
        </row>
        <row r="188">
          <cell r="C188" t="str">
            <v>272</v>
          </cell>
          <cell r="D188" t="str">
            <v>2721</v>
          </cell>
          <cell r="E188">
            <v>2721170</v>
          </cell>
          <cell r="F188" t="str">
            <v>CAISSE DES DEPOTS ET CONSIGNATIONS</v>
          </cell>
          <cell r="G188">
            <v>3294388.96</v>
          </cell>
          <cell r="H188">
            <v>0</v>
          </cell>
          <cell r="I188">
            <v>0</v>
          </cell>
          <cell r="J188">
            <v>0</v>
          </cell>
          <cell r="K188">
            <v>3294388.96</v>
          </cell>
          <cell r="L188">
            <v>0</v>
          </cell>
          <cell r="M188">
            <v>3294388.96</v>
          </cell>
        </row>
        <row r="189">
          <cell r="C189" t="str">
            <v>272</v>
          </cell>
          <cell r="D189" t="str">
            <v>2721</v>
          </cell>
          <cell r="E189">
            <v>2721190</v>
          </cell>
          <cell r="F189" t="str">
            <v>TITRES IMMOBILISES ( DROITS DE CREANCE ) -   COGEFI</v>
          </cell>
          <cell r="G189">
            <v>2744544</v>
          </cell>
          <cell r="H189">
            <v>0</v>
          </cell>
          <cell r="I189">
            <v>0</v>
          </cell>
          <cell r="J189">
            <v>1073952</v>
          </cell>
          <cell r="K189">
            <v>2744544</v>
          </cell>
          <cell r="L189">
            <v>1073952</v>
          </cell>
          <cell r="M189">
            <v>1670592</v>
          </cell>
        </row>
        <row r="190">
          <cell r="C190" t="str">
            <v>272</v>
          </cell>
          <cell r="D190" t="str">
            <v>2721</v>
          </cell>
          <cell r="E190">
            <v>2721210</v>
          </cell>
          <cell r="F190" t="str">
            <v>ROTHSCHILD ET CIE BANQUE</v>
          </cell>
          <cell r="G190">
            <v>5000000.03</v>
          </cell>
          <cell r="H190">
            <v>0</v>
          </cell>
          <cell r="I190">
            <v>0</v>
          </cell>
          <cell r="J190">
            <v>5000000.03</v>
          </cell>
          <cell r="K190">
            <v>5000000.03</v>
          </cell>
          <cell r="L190">
            <v>5000000.03</v>
          </cell>
          <cell r="M190">
            <v>0</v>
          </cell>
        </row>
        <row r="191">
          <cell r="C191" t="str">
            <v>272</v>
          </cell>
          <cell r="D191" t="str">
            <v>2721</v>
          </cell>
          <cell r="E191">
            <v>2721220</v>
          </cell>
          <cell r="F191" t="str">
            <v>TITRES IMMOBILISES ( DROITS DE CREANCE ) - BANQUE DU LOUVRE</v>
          </cell>
          <cell r="G191">
            <v>26254110.35</v>
          </cell>
          <cell r="H191">
            <v>5012298.63</v>
          </cell>
          <cell r="I191">
            <v>0</v>
          </cell>
          <cell r="J191">
            <v>6686745.5</v>
          </cell>
          <cell r="K191">
            <v>31266408.98</v>
          </cell>
          <cell r="L191">
            <v>6686745.5</v>
          </cell>
          <cell r="M191">
            <v>24579663.48</v>
          </cell>
        </row>
        <row r="192">
          <cell r="C192" t="str">
            <v>272</v>
          </cell>
          <cell r="D192" t="str">
            <v>2721</v>
          </cell>
          <cell r="E192">
            <v>2721230</v>
          </cell>
          <cell r="F192" t="str">
            <v>TITRES IMMOBILISES ( DROITS DE CREANCE ) -  B.F. CARDIF</v>
          </cell>
          <cell r="G192">
            <v>24519972.07</v>
          </cell>
          <cell r="H192">
            <v>13182308.66</v>
          </cell>
          <cell r="I192">
            <v>0</v>
          </cell>
          <cell r="J192">
            <v>24519972.07</v>
          </cell>
          <cell r="K192">
            <v>37702280.730000004</v>
          </cell>
          <cell r="L192">
            <v>24519972.07</v>
          </cell>
          <cell r="M192">
            <v>13182308.660000004</v>
          </cell>
        </row>
        <row r="193">
          <cell r="C193" t="str">
            <v>272</v>
          </cell>
          <cell r="D193" t="str">
            <v>2721</v>
          </cell>
          <cell r="E193">
            <v>2721250</v>
          </cell>
          <cell r="F193" t="str">
            <v>TITRES IMMOBILISES (DROITS DE CREANCE) - BANQUE D'ORSAY</v>
          </cell>
          <cell r="G193">
            <v>10087668.59</v>
          </cell>
          <cell r="H193">
            <v>0</v>
          </cell>
          <cell r="I193">
            <v>0</v>
          </cell>
          <cell r="J193">
            <v>0</v>
          </cell>
          <cell r="K193">
            <v>10087668.59</v>
          </cell>
          <cell r="L193">
            <v>0</v>
          </cell>
          <cell r="M193">
            <v>10087668.59</v>
          </cell>
        </row>
        <row r="194">
          <cell r="C194" t="str">
            <v>272</v>
          </cell>
          <cell r="D194" t="str">
            <v>2721</v>
          </cell>
          <cell r="E194">
            <v>2721260</v>
          </cell>
          <cell r="F194" t="str">
            <v>TITRES IMMOBILISES INDOCAM</v>
          </cell>
          <cell r="G194">
            <v>12795666.24</v>
          </cell>
          <cell r="H194">
            <v>0</v>
          </cell>
          <cell r="I194">
            <v>0</v>
          </cell>
          <cell r="J194">
            <v>2777120</v>
          </cell>
          <cell r="K194">
            <v>12795666.24</v>
          </cell>
          <cell r="L194">
            <v>2777120</v>
          </cell>
          <cell r="M194">
            <v>10018546.24</v>
          </cell>
        </row>
        <row r="195">
          <cell r="C195" t="str">
            <v>272</v>
          </cell>
          <cell r="D195" t="str">
            <v>2721</v>
          </cell>
          <cell r="E195">
            <v>2721270</v>
          </cell>
          <cell r="F195" t="str">
            <v>FORTIS FINANCES</v>
          </cell>
          <cell r="G195">
            <v>6970563.14</v>
          </cell>
          <cell r="H195">
            <v>0</v>
          </cell>
          <cell r="I195">
            <v>0</v>
          </cell>
          <cell r="J195">
            <v>0</v>
          </cell>
          <cell r="K195">
            <v>6970563.14</v>
          </cell>
          <cell r="L195">
            <v>0</v>
          </cell>
          <cell r="M195">
            <v>6970563.14</v>
          </cell>
        </row>
        <row r="196">
          <cell r="C196" t="str">
            <v>272</v>
          </cell>
          <cell r="D196" t="str">
            <v>2721</v>
          </cell>
          <cell r="E196">
            <v>2721280</v>
          </cell>
          <cell r="F196" t="str">
            <v>OFIVALMO</v>
          </cell>
          <cell r="G196">
            <v>12096848.07</v>
          </cell>
          <cell r="H196">
            <v>20103581.22</v>
          </cell>
          <cell r="I196">
            <v>0</v>
          </cell>
          <cell r="J196">
            <v>0</v>
          </cell>
          <cell r="K196">
            <v>32200429.29</v>
          </cell>
          <cell r="L196">
            <v>0</v>
          </cell>
          <cell r="M196">
            <v>32200429.29</v>
          </cell>
        </row>
        <row r="197">
          <cell r="C197" t="str">
            <v>272</v>
          </cell>
          <cell r="D197" t="str">
            <v>2721</v>
          </cell>
          <cell r="E197">
            <v>2721300</v>
          </cell>
          <cell r="F197" t="str">
            <v>TITRES IMMOBILISES ING BANK</v>
          </cell>
          <cell r="G197">
            <v>4919677.5</v>
          </cell>
          <cell r="H197">
            <v>0</v>
          </cell>
          <cell r="I197">
            <v>0</v>
          </cell>
          <cell r="J197">
            <v>0</v>
          </cell>
          <cell r="K197">
            <v>4919677.5</v>
          </cell>
          <cell r="L197">
            <v>0</v>
          </cell>
          <cell r="M197">
            <v>4919677.5</v>
          </cell>
        </row>
        <row r="198">
          <cell r="C198" t="str">
            <v>272</v>
          </cell>
          <cell r="D198" t="str">
            <v>2721</v>
          </cell>
          <cell r="E198">
            <v>2721310</v>
          </cell>
          <cell r="F198" t="str">
            <v>DEXIA ASSET MANAGEMENT</v>
          </cell>
          <cell r="G198">
            <v>0</v>
          </cell>
          <cell r="H198">
            <v>5306749.85</v>
          </cell>
          <cell r="I198">
            <v>0</v>
          </cell>
          <cell r="J198">
            <v>0</v>
          </cell>
          <cell r="K198">
            <v>5306749.85</v>
          </cell>
          <cell r="L198">
            <v>0</v>
          </cell>
          <cell r="M198">
            <v>5306749.85</v>
          </cell>
        </row>
        <row r="199">
          <cell r="C199" t="str">
            <v>274</v>
          </cell>
          <cell r="D199" t="str">
            <v>2743</v>
          </cell>
          <cell r="E199">
            <v>2743100</v>
          </cell>
          <cell r="F199" t="str">
            <v>PRETS ACQUISITIONS MOYENS DE TRANSPORT</v>
          </cell>
          <cell r="G199">
            <v>4232690.28</v>
          </cell>
          <cell r="H199">
            <v>1338000</v>
          </cell>
          <cell r="I199">
            <v>0</v>
          </cell>
          <cell r="J199">
            <v>2059160.38</v>
          </cell>
          <cell r="K199">
            <v>5570690.28</v>
          </cell>
          <cell r="L199">
            <v>2059160.38</v>
          </cell>
          <cell r="M199">
            <v>3511529.9000000004</v>
          </cell>
        </row>
        <row r="200">
          <cell r="C200" t="str">
            <v>274</v>
          </cell>
          <cell r="D200" t="str">
            <v>2743</v>
          </cell>
          <cell r="E200">
            <v>2743200</v>
          </cell>
          <cell r="F200" t="str">
            <v>PRET SOCIAUX A L HABITAT</v>
          </cell>
          <cell r="G200">
            <v>1675916.98</v>
          </cell>
          <cell r="H200">
            <v>676560</v>
          </cell>
          <cell r="I200">
            <v>0</v>
          </cell>
          <cell r="J200">
            <v>788166.73</v>
          </cell>
          <cell r="K200">
            <v>2352476.98</v>
          </cell>
          <cell r="L200">
            <v>788166.73</v>
          </cell>
          <cell r="M200">
            <v>1564310.25</v>
          </cell>
        </row>
        <row r="201">
          <cell r="C201" t="str">
            <v>274</v>
          </cell>
          <cell r="D201" t="str">
            <v>2743</v>
          </cell>
          <cell r="E201">
            <v>2743300</v>
          </cell>
          <cell r="F201" t="str">
            <v>PRETS SOCIAUX EXCEPTIONNELS</v>
          </cell>
          <cell r="G201">
            <v>1203181.89</v>
          </cell>
          <cell r="H201">
            <v>829997.72</v>
          </cell>
          <cell r="I201">
            <v>0</v>
          </cell>
          <cell r="J201">
            <v>738220.75</v>
          </cell>
          <cell r="K201">
            <v>2033179.6099999999</v>
          </cell>
          <cell r="L201">
            <v>738220.75</v>
          </cell>
          <cell r="M201">
            <v>1294958.8599999999</v>
          </cell>
        </row>
        <row r="202">
          <cell r="C202" t="str">
            <v>274</v>
          </cell>
          <cell r="D202" t="str">
            <v>2743</v>
          </cell>
          <cell r="E202">
            <v>2743400</v>
          </cell>
          <cell r="F202" t="str">
            <v>PRETS COMPLEMENTAIRES A LA CONSTRUCTION</v>
          </cell>
          <cell r="G202">
            <v>5188859.54</v>
          </cell>
          <cell r="H202">
            <v>0</v>
          </cell>
          <cell r="I202">
            <v>0</v>
          </cell>
          <cell r="J202">
            <v>1211929.42</v>
          </cell>
          <cell r="K202">
            <v>5188859.54</v>
          </cell>
          <cell r="L202">
            <v>1211929.42</v>
          </cell>
          <cell r="M202">
            <v>3976930.12</v>
          </cell>
        </row>
        <row r="203">
          <cell r="C203" t="str">
            <v>274</v>
          </cell>
          <cell r="D203" t="str">
            <v>2744</v>
          </cell>
          <cell r="E203">
            <v>2744110</v>
          </cell>
          <cell r="F203" t="str">
            <v>G.I.P.E.C.      PRETS A LONG TERME</v>
          </cell>
          <cell r="G203">
            <v>31782.75</v>
          </cell>
          <cell r="H203">
            <v>0</v>
          </cell>
          <cell r="I203">
            <v>0</v>
          </cell>
          <cell r="J203">
            <v>0</v>
          </cell>
          <cell r="K203">
            <v>31782.75</v>
          </cell>
          <cell r="L203">
            <v>0</v>
          </cell>
          <cell r="M203">
            <v>31782.75</v>
          </cell>
        </row>
        <row r="204">
          <cell r="C204" t="str">
            <v>274</v>
          </cell>
          <cell r="D204" t="str">
            <v>2744</v>
          </cell>
          <cell r="E204">
            <v>2744130</v>
          </cell>
          <cell r="F204" t="str">
            <v>G.I.P.E.C.    PRETS AUX SALARIES</v>
          </cell>
          <cell r="G204">
            <v>1973317.25</v>
          </cell>
          <cell r="H204">
            <v>0</v>
          </cell>
          <cell r="I204">
            <v>0</v>
          </cell>
          <cell r="J204">
            <v>978000</v>
          </cell>
          <cell r="K204">
            <v>1973317.25</v>
          </cell>
          <cell r="L204">
            <v>978000</v>
          </cell>
          <cell r="M204">
            <v>995317.25</v>
          </cell>
        </row>
        <row r="205">
          <cell r="C205" t="str">
            <v>274</v>
          </cell>
          <cell r="D205" t="str">
            <v>2744</v>
          </cell>
          <cell r="E205">
            <v>2744210</v>
          </cell>
          <cell r="F205" t="str">
            <v>PRETS A LONG TERME  AIPAL LA HENIN</v>
          </cell>
          <cell r="G205">
            <v>33797957</v>
          </cell>
          <cell r="H205">
            <v>6771780</v>
          </cell>
          <cell r="I205">
            <v>0</v>
          </cell>
          <cell r="J205">
            <v>0</v>
          </cell>
          <cell r="K205">
            <v>40569737</v>
          </cell>
          <cell r="L205">
            <v>0</v>
          </cell>
          <cell r="M205">
            <v>40569737</v>
          </cell>
        </row>
        <row r="206">
          <cell r="C206" t="str">
            <v>275</v>
          </cell>
          <cell r="D206" t="str">
            <v>2751</v>
          </cell>
          <cell r="E206">
            <v>2751100</v>
          </cell>
          <cell r="F206" t="str">
            <v>LOYERS D AVANCE</v>
          </cell>
          <cell r="G206">
            <v>84093.21</v>
          </cell>
          <cell r="H206">
            <v>33800.35</v>
          </cell>
          <cell r="I206">
            <v>0</v>
          </cell>
          <cell r="J206">
            <v>0</v>
          </cell>
          <cell r="K206">
            <v>117893.56</v>
          </cell>
          <cell r="L206">
            <v>0</v>
          </cell>
          <cell r="M206">
            <v>117893.56</v>
          </cell>
        </row>
        <row r="207">
          <cell r="C207" t="str">
            <v>275</v>
          </cell>
          <cell r="D207" t="str">
            <v>2751</v>
          </cell>
          <cell r="E207">
            <v>2751300</v>
          </cell>
          <cell r="F207" t="str">
            <v>TELEPHONE</v>
          </cell>
          <cell r="G207">
            <v>5136</v>
          </cell>
          <cell r="H207">
            <v>0</v>
          </cell>
          <cell r="I207">
            <v>0</v>
          </cell>
          <cell r="J207">
            <v>0</v>
          </cell>
          <cell r="K207">
            <v>5136</v>
          </cell>
          <cell r="L207">
            <v>0</v>
          </cell>
          <cell r="M207">
            <v>5136</v>
          </cell>
        </row>
        <row r="208">
          <cell r="C208" t="str">
            <v>275</v>
          </cell>
          <cell r="D208" t="str">
            <v>2751</v>
          </cell>
          <cell r="E208">
            <v>2751800</v>
          </cell>
          <cell r="F208" t="str">
            <v>AUTRES DEPOTS</v>
          </cell>
          <cell r="G208">
            <v>91366.56</v>
          </cell>
          <cell r="H208">
            <v>0</v>
          </cell>
          <cell r="I208">
            <v>0</v>
          </cell>
          <cell r="J208">
            <v>0</v>
          </cell>
          <cell r="K208">
            <v>91366.56</v>
          </cell>
          <cell r="L208">
            <v>0</v>
          </cell>
          <cell r="M208">
            <v>91366.56</v>
          </cell>
        </row>
        <row r="209">
          <cell r="C209" t="str">
            <v>275</v>
          </cell>
          <cell r="D209" t="str">
            <v>2755</v>
          </cell>
          <cell r="E209">
            <v>2755000</v>
          </cell>
          <cell r="F209" t="str">
            <v>CAUTIONNEMENTS</v>
          </cell>
          <cell r="G209">
            <v>307661.82</v>
          </cell>
          <cell r="H209">
            <v>47674.99</v>
          </cell>
          <cell r="I209">
            <v>0</v>
          </cell>
          <cell r="J209">
            <v>7250</v>
          </cell>
          <cell r="K209">
            <v>355336.81</v>
          </cell>
          <cell r="L209">
            <v>7250</v>
          </cell>
          <cell r="M209">
            <v>348086.81</v>
          </cell>
        </row>
        <row r="210">
          <cell r="C210" t="str">
            <v>280</v>
          </cell>
          <cell r="D210" t="str">
            <v>2805</v>
          </cell>
          <cell r="E210">
            <v>2805500</v>
          </cell>
          <cell r="F210" t="str">
            <v>AMORTISSEMENTS ACQUISITIONS DE LOGICIELS</v>
          </cell>
          <cell r="G210">
            <v>0</v>
          </cell>
          <cell r="H210">
            <v>0</v>
          </cell>
          <cell r="I210">
            <v>24869410.59</v>
          </cell>
          <cell r="J210">
            <v>6732607.71</v>
          </cell>
          <cell r="K210">
            <v>0</v>
          </cell>
          <cell r="L210">
            <v>31602018.3</v>
          </cell>
          <cell r="M210">
            <v>-31602018.3</v>
          </cell>
        </row>
        <row r="211">
          <cell r="C211" t="str">
            <v>281</v>
          </cell>
          <cell r="D211" t="str">
            <v>2812</v>
          </cell>
          <cell r="E211">
            <v>2812100</v>
          </cell>
          <cell r="F211" t="str">
            <v>AGENCEMENTS AMENAGEMENTS DE TERRAINS</v>
          </cell>
          <cell r="G211">
            <v>0</v>
          </cell>
          <cell r="H211">
            <v>0</v>
          </cell>
          <cell r="I211">
            <v>4148928.94</v>
          </cell>
          <cell r="J211">
            <v>2610.28</v>
          </cell>
          <cell r="K211">
            <v>0</v>
          </cell>
          <cell r="L211">
            <v>4151539.2199999997</v>
          </cell>
          <cell r="M211">
            <v>-4151539.2199999997</v>
          </cell>
        </row>
        <row r="212">
          <cell r="C212" t="str">
            <v>281</v>
          </cell>
          <cell r="D212" t="str">
            <v>2813</v>
          </cell>
          <cell r="E212">
            <v>2813110</v>
          </cell>
          <cell r="F212" t="str">
            <v>AMORTISSEMENT CONSTRUCTIONS  SECHERIES</v>
          </cell>
          <cell r="G212">
            <v>0</v>
          </cell>
          <cell r="H212">
            <v>0</v>
          </cell>
          <cell r="I212">
            <v>878340.91</v>
          </cell>
          <cell r="J212">
            <v>3496.42</v>
          </cell>
          <cell r="K212">
            <v>0</v>
          </cell>
          <cell r="L212">
            <v>881837.3300000001</v>
          </cell>
          <cell r="M212">
            <v>-881837.3300000001</v>
          </cell>
        </row>
        <row r="213">
          <cell r="C213" t="str">
            <v>281</v>
          </cell>
          <cell r="D213" t="str">
            <v>2813</v>
          </cell>
          <cell r="E213">
            <v>2813120</v>
          </cell>
          <cell r="F213" t="str">
            <v>AMORTISSEMENT CONSTRUCTIONS PISCICULTURES</v>
          </cell>
          <cell r="G213">
            <v>0</v>
          </cell>
          <cell r="H213">
            <v>0</v>
          </cell>
          <cell r="I213">
            <v>395300</v>
          </cell>
          <cell r="J213">
            <v>0</v>
          </cell>
          <cell r="K213">
            <v>0</v>
          </cell>
          <cell r="L213">
            <v>395300</v>
          </cell>
          <cell r="M213">
            <v>-395300</v>
          </cell>
        </row>
        <row r="214">
          <cell r="C214" t="str">
            <v>281</v>
          </cell>
          <cell r="D214" t="str">
            <v>2813</v>
          </cell>
          <cell r="E214">
            <v>2813180</v>
          </cell>
          <cell r="F214" t="str">
            <v>AMORTISSEMENT CONSTRUCTIONS BATIMENTS DIVERS</v>
          </cell>
          <cell r="G214">
            <v>0</v>
          </cell>
          <cell r="H214">
            <v>94200</v>
          </cell>
          <cell r="I214">
            <v>8350803.54</v>
          </cell>
          <cell r="J214">
            <v>648007.78</v>
          </cell>
          <cell r="K214">
            <v>94200</v>
          </cell>
          <cell r="L214">
            <v>8998811.32</v>
          </cell>
          <cell r="M214">
            <v>-8904611.32</v>
          </cell>
        </row>
        <row r="215">
          <cell r="C215" t="str">
            <v>281</v>
          </cell>
          <cell r="D215" t="str">
            <v>2813</v>
          </cell>
          <cell r="E215">
            <v>2813200</v>
          </cell>
          <cell r="F215" t="str">
            <v>BATIMENTS ADMINISTRATIFS &amp; COMMERCIAUX</v>
          </cell>
          <cell r="G215">
            <v>0</v>
          </cell>
          <cell r="H215">
            <v>424024.41</v>
          </cell>
          <cell r="I215">
            <v>75794748.58</v>
          </cell>
          <cell r="J215">
            <v>5249226.89</v>
          </cell>
          <cell r="K215">
            <v>424024.41</v>
          </cell>
          <cell r="L215">
            <v>81043975.47</v>
          </cell>
          <cell r="M215">
            <v>-80619951.06</v>
          </cell>
        </row>
        <row r="216">
          <cell r="C216" t="str">
            <v>281</v>
          </cell>
          <cell r="D216" t="str">
            <v>2813</v>
          </cell>
          <cell r="E216">
            <v>2813300</v>
          </cell>
          <cell r="F216" t="str">
            <v>MAISONS FORESTIERES</v>
          </cell>
          <cell r="G216">
            <v>0</v>
          </cell>
          <cell r="H216">
            <v>277493.88</v>
          </cell>
          <cell r="I216">
            <v>104429887.32</v>
          </cell>
          <cell r="J216">
            <v>3801193.45</v>
          </cell>
          <cell r="K216">
            <v>277493.88</v>
          </cell>
          <cell r="L216">
            <v>108231080.77</v>
          </cell>
          <cell r="M216">
            <v>-107953586.89</v>
          </cell>
        </row>
        <row r="217">
          <cell r="C217" t="str">
            <v>281</v>
          </cell>
          <cell r="D217" t="str">
            <v>2813</v>
          </cell>
          <cell r="E217">
            <v>2813400</v>
          </cell>
          <cell r="F217" t="str">
            <v>APPARTEMENTS DU PERSONNEL</v>
          </cell>
          <cell r="G217">
            <v>0</v>
          </cell>
          <cell r="H217">
            <v>0</v>
          </cell>
          <cell r="I217">
            <v>2217051.2</v>
          </cell>
          <cell r="J217">
            <v>110674.18</v>
          </cell>
          <cell r="K217">
            <v>0</v>
          </cell>
          <cell r="L217">
            <v>2327725.3800000004</v>
          </cell>
          <cell r="M217">
            <v>-2327725.3800000004</v>
          </cell>
        </row>
        <row r="218">
          <cell r="C218" t="str">
            <v>281</v>
          </cell>
          <cell r="D218" t="str">
            <v>2813</v>
          </cell>
          <cell r="E218">
            <v>2813511</v>
          </cell>
          <cell r="F218" t="str">
            <v>AMORTISSEMENT INSTALLATIONS SECHERIES</v>
          </cell>
          <cell r="G218">
            <v>0</v>
          </cell>
          <cell r="H218">
            <v>0</v>
          </cell>
          <cell r="I218">
            <v>191468.8</v>
          </cell>
          <cell r="J218">
            <v>22343.48</v>
          </cell>
          <cell r="K218">
            <v>0</v>
          </cell>
          <cell r="L218">
            <v>213812.28</v>
          </cell>
          <cell r="M218">
            <v>-213812.28</v>
          </cell>
        </row>
        <row r="219">
          <cell r="C219" t="str">
            <v>281</v>
          </cell>
          <cell r="D219" t="str">
            <v>2813</v>
          </cell>
          <cell r="E219">
            <v>2813512</v>
          </cell>
          <cell r="F219" t="str">
            <v>AMORTISSEMENT INSTALLATIONS PISCICULTURES</v>
          </cell>
          <cell r="G219">
            <v>0</v>
          </cell>
          <cell r="H219">
            <v>0</v>
          </cell>
          <cell r="I219">
            <v>269975.66</v>
          </cell>
          <cell r="J219">
            <v>0</v>
          </cell>
          <cell r="K219">
            <v>0</v>
          </cell>
          <cell r="L219">
            <v>269975.66</v>
          </cell>
          <cell r="M219">
            <v>-269975.66</v>
          </cell>
        </row>
        <row r="220">
          <cell r="C220" t="str">
            <v>281</v>
          </cell>
          <cell r="D220" t="str">
            <v>2813</v>
          </cell>
          <cell r="E220">
            <v>2813518</v>
          </cell>
          <cell r="F220" t="str">
            <v>AMORTISSEMENT INSTALLATIONS BATIMENTS DIVERS</v>
          </cell>
          <cell r="G220">
            <v>0</v>
          </cell>
          <cell r="H220">
            <v>0</v>
          </cell>
          <cell r="I220">
            <v>2004853.28</v>
          </cell>
          <cell r="J220">
            <v>327933.75</v>
          </cell>
          <cell r="K220">
            <v>0</v>
          </cell>
          <cell r="L220">
            <v>2332787.0300000003</v>
          </cell>
          <cell r="M220">
            <v>-2332787.0300000003</v>
          </cell>
        </row>
        <row r="221">
          <cell r="C221" t="str">
            <v>281</v>
          </cell>
          <cell r="D221" t="str">
            <v>2813</v>
          </cell>
          <cell r="E221">
            <v>2813520</v>
          </cell>
          <cell r="F221" t="str">
            <v>AMORTISSEMENT INSTALLATIONS BATIMENT ADMINISTRATIF ET COM</v>
          </cell>
          <cell r="G221">
            <v>0</v>
          </cell>
          <cell r="H221">
            <v>243139.88</v>
          </cell>
          <cell r="I221">
            <v>56863251</v>
          </cell>
          <cell r="J221">
            <v>5611438.08</v>
          </cell>
          <cell r="K221">
            <v>243139.88</v>
          </cell>
          <cell r="L221">
            <v>62474689.08</v>
          </cell>
          <cell r="M221">
            <v>-62231549.199999996</v>
          </cell>
        </row>
        <row r="222">
          <cell r="C222" t="str">
            <v>281</v>
          </cell>
          <cell r="D222" t="str">
            <v>2813</v>
          </cell>
          <cell r="E222">
            <v>2813530</v>
          </cell>
          <cell r="F222" t="str">
            <v>AMORTISSEMENT INSTALLATIONS MAISONS FORESTIERES</v>
          </cell>
          <cell r="G222">
            <v>0</v>
          </cell>
          <cell r="H222">
            <v>544627.29</v>
          </cell>
          <cell r="I222">
            <v>86504913.31</v>
          </cell>
          <cell r="J222">
            <v>6523875.48</v>
          </cell>
          <cell r="K222">
            <v>544627.29</v>
          </cell>
          <cell r="L222">
            <v>93028788.79</v>
          </cell>
          <cell r="M222">
            <v>-92484161.5</v>
          </cell>
        </row>
        <row r="223">
          <cell r="C223" t="str">
            <v>281</v>
          </cell>
          <cell r="D223" t="str">
            <v>2813</v>
          </cell>
          <cell r="E223">
            <v>2813540</v>
          </cell>
          <cell r="F223" t="str">
            <v>AMORTISSEMENT INSTALLATIONS APPARTEMENT DU PERSONNEL</v>
          </cell>
          <cell r="G223">
            <v>0</v>
          </cell>
          <cell r="H223">
            <v>0</v>
          </cell>
          <cell r="I223">
            <v>418840.81</v>
          </cell>
          <cell r="J223">
            <v>56979.81</v>
          </cell>
          <cell r="K223">
            <v>0</v>
          </cell>
          <cell r="L223">
            <v>475820.62</v>
          </cell>
          <cell r="M223">
            <v>-475820.62</v>
          </cell>
        </row>
        <row r="224">
          <cell r="C224" t="str">
            <v>281</v>
          </cell>
          <cell r="D224" t="str">
            <v>2813</v>
          </cell>
          <cell r="E224">
            <v>2813610</v>
          </cell>
          <cell r="F224" t="str">
            <v>AMORTISSEMENT INST.ECONOMIE ENERGIE BAT.INDUSTRIELS</v>
          </cell>
          <cell r="G224">
            <v>0</v>
          </cell>
          <cell r="H224">
            <v>0</v>
          </cell>
          <cell r="I224">
            <v>17297.59</v>
          </cell>
          <cell r="J224">
            <v>0</v>
          </cell>
          <cell r="K224">
            <v>0</v>
          </cell>
          <cell r="L224">
            <v>17297.59</v>
          </cell>
          <cell r="M224">
            <v>-17297.59</v>
          </cell>
        </row>
        <row r="225">
          <cell r="C225" t="str">
            <v>281</v>
          </cell>
          <cell r="D225" t="str">
            <v>2813</v>
          </cell>
          <cell r="E225">
            <v>2813620</v>
          </cell>
          <cell r="F225" t="str">
            <v>AMORTISSEMENT INST.ECONOMIE ENERGIE BATIMENT ADMINISTRATIF</v>
          </cell>
          <cell r="G225">
            <v>0</v>
          </cell>
          <cell r="H225">
            <v>0</v>
          </cell>
          <cell r="I225">
            <v>1520818.56</v>
          </cell>
          <cell r="J225">
            <v>4751.82</v>
          </cell>
          <cell r="K225">
            <v>0</v>
          </cell>
          <cell r="L225">
            <v>1525570.3800000001</v>
          </cell>
          <cell r="M225">
            <v>-1525570.3800000001</v>
          </cell>
        </row>
        <row r="226">
          <cell r="C226" t="str">
            <v>281</v>
          </cell>
          <cell r="D226" t="str">
            <v>2813</v>
          </cell>
          <cell r="E226">
            <v>2813630</v>
          </cell>
          <cell r="F226" t="str">
            <v>AMORTISSEMENT ECONOMIE ENERGIE MAISONS FORESTIERES</v>
          </cell>
          <cell r="G226">
            <v>0</v>
          </cell>
          <cell r="H226">
            <v>43958.01</v>
          </cell>
          <cell r="I226">
            <v>5659347.79</v>
          </cell>
          <cell r="J226">
            <v>35416.61</v>
          </cell>
          <cell r="K226">
            <v>43958.01</v>
          </cell>
          <cell r="L226">
            <v>5694764.4</v>
          </cell>
          <cell r="M226">
            <v>-5650806.390000001</v>
          </cell>
        </row>
        <row r="227">
          <cell r="C227" t="str">
            <v>281</v>
          </cell>
          <cell r="D227" t="str">
            <v>2813</v>
          </cell>
          <cell r="E227">
            <v>2813640</v>
          </cell>
          <cell r="F227" t="str">
            <v>AMORTISSEMENT INST.ECONOMIE ENERGIE APPART.DU PERSONNEL</v>
          </cell>
          <cell r="G227">
            <v>0</v>
          </cell>
          <cell r="H227">
            <v>0</v>
          </cell>
          <cell r="I227">
            <v>68850.82</v>
          </cell>
          <cell r="J227">
            <v>0</v>
          </cell>
          <cell r="K227">
            <v>0</v>
          </cell>
          <cell r="L227">
            <v>68850.82</v>
          </cell>
          <cell r="M227">
            <v>-68850.82</v>
          </cell>
        </row>
        <row r="228">
          <cell r="C228" t="str">
            <v>281</v>
          </cell>
          <cell r="D228" t="str">
            <v>2815</v>
          </cell>
          <cell r="E228">
            <v>2815100</v>
          </cell>
          <cell r="F228" t="str">
            <v>INSTALLATIONS COMPLEXES SPECIALISEES</v>
          </cell>
          <cell r="G228">
            <v>0</v>
          </cell>
          <cell r="H228">
            <v>0</v>
          </cell>
          <cell r="I228">
            <v>554500.08</v>
          </cell>
          <cell r="J228">
            <v>94166.06</v>
          </cell>
          <cell r="K228">
            <v>0</v>
          </cell>
          <cell r="L228">
            <v>648666.1399999999</v>
          </cell>
          <cell r="M228">
            <v>-648666.1399999999</v>
          </cell>
        </row>
        <row r="229">
          <cell r="C229" t="str">
            <v>281</v>
          </cell>
          <cell r="D229" t="str">
            <v>2815</v>
          </cell>
          <cell r="E229">
            <v>2815300</v>
          </cell>
          <cell r="F229" t="str">
            <v>INSTALLATIONS A CARACTERE SPECIFIQUE</v>
          </cell>
          <cell r="G229">
            <v>0</v>
          </cell>
          <cell r="H229">
            <v>30069.06</v>
          </cell>
          <cell r="I229">
            <v>1426420.48</v>
          </cell>
          <cell r="J229">
            <v>186822.72</v>
          </cell>
          <cell r="K229">
            <v>30069.06</v>
          </cell>
          <cell r="L229">
            <v>1613243.2</v>
          </cell>
          <cell r="M229">
            <v>-1583174.14</v>
          </cell>
        </row>
        <row r="230">
          <cell r="C230" t="str">
            <v>281</v>
          </cell>
          <cell r="D230" t="str">
            <v>2815</v>
          </cell>
          <cell r="E230">
            <v>2815400</v>
          </cell>
          <cell r="F230" t="str">
            <v>MATERIELS &amp; OUTILLAGES DE CHANTIER</v>
          </cell>
          <cell r="G230">
            <v>0</v>
          </cell>
          <cell r="H230">
            <v>5549976.11</v>
          </cell>
          <cell r="I230">
            <v>92562077.37</v>
          </cell>
          <cell r="J230">
            <v>6964310.85</v>
          </cell>
          <cell r="K230">
            <v>5549976.11</v>
          </cell>
          <cell r="L230">
            <v>99526388.22</v>
          </cell>
          <cell r="M230">
            <v>-93976412.11</v>
          </cell>
        </row>
        <row r="231">
          <cell r="C231" t="str">
            <v>281</v>
          </cell>
          <cell r="D231" t="str">
            <v>2815</v>
          </cell>
          <cell r="E231">
            <v>2815510</v>
          </cell>
          <cell r="F231" t="str">
            <v>AMORTISSEMENT MATERIEL DE TOPOGRAPHIE ET D'ENSEIGNEMENT</v>
          </cell>
          <cell r="G231">
            <v>0</v>
          </cell>
          <cell r="H231">
            <v>499907.04</v>
          </cell>
          <cell r="I231">
            <v>20869847.44</v>
          </cell>
          <cell r="J231">
            <v>1168363.81</v>
          </cell>
          <cell r="K231">
            <v>499907.04</v>
          </cell>
          <cell r="L231">
            <v>22038211.25</v>
          </cell>
          <cell r="M231">
            <v>-21538304.21</v>
          </cell>
        </row>
        <row r="232">
          <cell r="C232" t="str">
            <v>281</v>
          </cell>
          <cell r="D232" t="str">
            <v>2815</v>
          </cell>
          <cell r="E232">
            <v>2815600</v>
          </cell>
          <cell r="F232" t="str">
            <v>MATERIELS &amp; OUTILLAGES DE LUTTE CONTRE L INCENDIE</v>
          </cell>
          <cell r="G232">
            <v>0</v>
          </cell>
          <cell r="H232">
            <v>17366.36</v>
          </cell>
          <cell r="I232">
            <v>4068678.62</v>
          </cell>
          <cell r="J232">
            <v>345884.74</v>
          </cell>
          <cell r="K232">
            <v>17366.36</v>
          </cell>
          <cell r="L232">
            <v>4414563.36</v>
          </cell>
          <cell r="M232">
            <v>-4397197</v>
          </cell>
        </row>
        <row r="233">
          <cell r="C233" t="str">
            <v>281</v>
          </cell>
          <cell r="D233" t="str">
            <v>2815</v>
          </cell>
          <cell r="E233">
            <v>2815700</v>
          </cell>
          <cell r="F233" t="str">
            <v>MATERIELS &amp; OUTILLAGES INDUSTRIELS</v>
          </cell>
          <cell r="G233">
            <v>0</v>
          </cell>
          <cell r="H233">
            <v>12026.74</v>
          </cell>
          <cell r="I233">
            <v>15798201.33</v>
          </cell>
          <cell r="J233">
            <v>221006.78</v>
          </cell>
          <cell r="K233">
            <v>12026.74</v>
          </cell>
          <cell r="L233">
            <v>16019208.11</v>
          </cell>
          <cell r="M233">
            <v>-16007181.37</v>
          </cell>
        </row>
        <row r="234">
          <cell r="C234" t="str">
            <v>281</v>
          </cell>
          <cell r="D234" t="str">
            <v>2817</v>
          </cell>
          <cell r="E234">
            <v>2817100</v>
          </cell>
          <cell r="F234" t="str">
            <v>EXECUTES ANTERIEUREMENT A LA CREATION DE L OFFICE</v>
          </cell>
          <cell r="G234">
            <v>0</v>
          </cell>
          <cell r="H234">
            <v>0</v>
          </cell>
          <cell r="I234">
            <v>46154562.36</v>
          </cell>
          <cell r="J234">
            <v>0</v>
          </cell>
          <cell r="K234">
            <v>0</v>
          </cell>
          <cell r="L234">
            <v>46154562.36</v>
          </cell>
          <cell r="M234">
            <v>-46154562.36</v>
          </cell>
        </row>
        <row r="235">
          <cell r="C235" t="str">
            <v>281</v>
          </cell>
          <cell r="D235" t="str">
            <v>2817</v>
          </cell>
          <cell r="E235">
            <v>2817200</v>
          </cell>
          <cell r="F235" t="str">
            <v>EXECUTES PAR L OFFICE NATIONAL DES FORETS</v>
          </cell>
          <cell r="G235">
            <v>0</v>
          </cell>
          <cell r="H235">
            <v>0</v>
          </cell>
          <cell r="I235">
            <v>2468908496.44</v>
          </cell>
          <cell r="J235">
            <v>106724109.29</v>
          </cell>
          <cell r="K235">
            <v>0</v>
          </cell>
          <cell r="L235">
            <v>2575632605.73</v>
          </cell>
          <cell r="M235">
            <v>-2575632605.73</v>
          </cell>
        </row>
        <row r="236">
          <cell r="C236" t="str">
            <v>281</v>
          </cell>
          <cell r="D236" t="str">
            <v>2817</v>
          </cell>
          <cell r="E236">
            <v>2817300</v>
          </cell>
          <cell r="F236" t="str">
            <v>EXECUTES PAR LE F F N DANS FORETS PARTICULIERS ACQU.ETAT</v>
          </cell>
          <cell r="G236">
            <v>0</v>
          </cell>
          <cell r="H236">
            <v>0</v>
          </cell>
          <cell r="I236">
            <v>8947598.01</v>
          </cell>
          <cell r="J236">
            <v>107505.19</v>
          </cell>
          <cell r="K236">
            <v>0</v>
          </cell>
          <cell r="L236">
            <v>9055103.2</v>
          </cell>
          <cell r="M236">
            <v>-9055103.2</v>
          </cell>
        </row>
        <row r="237">
          <cell r="C237" t="str">
            <v>281</v>
          </cell>
          <cell r="D237" t="str">
            <v>2817</v>
          </cell>
          <cell r="E237">
            <v>2817400</v>
          </cell>
          <cell r="F237" t="str">
            <v>TRAVAUX REALISES EN FD POUR L'ACCUEIL DU PUBLIC</v>
          </cell>
          <cell r="G237">
            <v>0</v>
          </cell>
          <cell r="H237">
            <v>0</v>
          </cell>
          <cell r="I237">
            <v>1124706735.68</v>
          </cell>
          <cell r="J237">
            <v>96598791.04</v>
          </cell>
          <cell r="K237">
            <v>0</v>
          </cell>
          <cell r="L237">
            <v>1221305526.72</v>
          </cell>
          <cell r="M237">
            <v>-1221305526.72</v>
          </cell>
        </row>
        <row r="238">
          <cell r="C238" t="str">
            <v>281</v>
          </cell>
          <cell r="D238" t="str">
            <v>2818</v>
          </cell>
          <cell r="E238">
            <v>2818211</v>
          </cell>
          <cell r="F238" t="str">
            <v>AMORTISSEMENT VEHICULES A 2 ROUES</v>
          </cell>
          <cell r="G238">
            <v>0</v>
          </cell>
          <cell r="H238">
            <v>34740</v>
          </cell>
          <cell r="I238">
            <v>393904.1</v>
          </cell>
          <cell r="J238">
            <v>37602.63</v>
          </cell>
          <cell r="K238">
            <v>34740</v>
          </cell>
          <cell r="L238">
            <v>431506.73</v>
          </cell>
          <cell r="M238">
            <v>-396766.73</v>
          </cell>
        </row>
        <row r="239">
          <cell r="C239" t="str">
            <v>281</v>
          </cell>
          <cell r="D239" t="str">
            <v>2818</v>
          </cell>
          <cell r="E239">
            <v>2818212</v>
          </cell>
          <cell r="F239" t="str">
            <v>AMORTISSEMENT VOITURES PARTICULIERES</v>
          </cell>
          <cell r="G239">
            <v>0</v>
          </cell>
          <cell r="H239">
            <v>3524057.51</v>
          </cell>
          <cell r="I239">
            <v>25097023.47</v>
          </cell>
          <cell r="J239">
            <v>3215142</v>
          </cell>
          <cell r="K239">
            <v>3524057.51</v>
          </cell>
          <cell r="L239">
            <v>28312165.47</v>
          </cell>
          <cell r="M239">
            <v>-24788107.96</v>
          </cell>
        </row>
        <row r="240">
          <cell r="C240" t="str">
            <v>281</v>
          </cell>
          <cell r="D240" t="str">
            <v>2818</v>
          </cell>
          <cell r="E240">
            <v>2818213</v>
          </cell>
          <cell r="F240" t="str">
            <v>AMORTISSEMENT AUTRES VEHICULES LEGERS</v>
          </cell>
          <cell r="G240">
            <v>0</v>
          </cell>
          <cell r="H240">
            <v>21576407.81</v>
          </cell>
          <cell r="I240">
            <v>170299704.97</v>
          </cell>
          <cell r="J240">
            <v>26652979.59</v>
          </cell>
          <cell r="K240">
            <v>21576407.81</v>
          </cell>
          <cell r="L240">
            <v>196952684.56</v>
          </cell>
          <cell r="M240">
            <v>-175376276.75</v>
          </cell>
        </row>
        <row r="241">
          <cell r="C241" t="str">
            <v>281</v>
          </cell>
          <cell r="D241" t="str">
            <v>2818</v>
          </cell>
          <cell r="E241">
            <v>2818214</v>
          </cell>
          <cell r="F241" t="str">
            <v>AMORTISSEMENT VEHICULES UTILITAIRES</v>
          </cell>
          <cell r="G241">
            <v>0</v>
          </cell>
          <cell r="H241">
            <v>5569263.23</v>
          </cell>
          <cell r="I241">
            <v>72713660.66</v>
          </cell>
          <cell r="J241">
            <v>9432223.52</v>
          </cell>
          <cell r="K241">
            <v>5569263.23</v>
          </cell>
          <cell r="L241">
            <v>82145884.17999999</v>
          </cell>
          <cell r="M241">
            <v>-76576620.94999999</v>
          </cell>
        </row>
        <row r="242">
          <cell r="C242" t="str">
            <v>281</v>
          </cell>
          <cell r="D242" t="str">
            <v>2818</v>
          </cell>
          <cell r="E242">
            <v>2818215</v>
          </cell>
          <cell r="F242" t="str">
            <v>AMORTISSEMENT AUTOCAR</v>
          </cell>
          <cell r="G242">
            <v>0</v>
          </cell>
          <cell r="H242">
            <v>0</v>
          </cell>
          <cell r="I242">
            <v>1344582.19</v>
          </cell>
          <cell r="J242">
            <v>227799.15</v>
          </cell>
          <cell r="K242">
            <v>0</v>
          </cell>
          <cell r="L242">
            <v>1572381.3399999999</v>
          </cell>
          <cell r="M242">
            <v>-1572381.3399999999</v>
          </cell>
        </row>
        <row r="243">
          <cell r="C243" t="str">
            <v>281</v>
          </cell>
          <cell r="D243" t="str">
            <v>2818</v>
          </cell>
          <cell r="E243">
            <v>2818220</v>
          </cell>
          <cell r="F243" t="str">
            <v>MATERIEL FLUVIAL</v>
          </cell>
          <cell r="G243">
            <v>0</v>
          </cell>
          <cell r="H243">
            <v>71110.03</v>
          </cell>
          <cell r="I243">
            <v>860363.82</v>
          </cell>
          <cell r="J243">
            <v>62066.92</v>
          </cell>
          <cell r="K243">
            <v>71110.03</v>
          </cell>
          <cell r="L243">
            <v>922430.74</v>
          </cell>
          <cell r="M243">
            <v>-851320.71</v>
          </cell>
        </row>
        <row r="244">
          <cell r="C244" t="str">
            <v>281</v>
          </cell>
          <cell r="D244" t="str">
            <v>2818</v>
          </cell>
          <cell r="E244">
            <v>2818310</v>
          </cell>
          <cell r="F244" t="str">
            <v>MATERIEL DE BUREAU</v>
          </cell>
          <cell r="G244">
            <v>0</v>
          </cell>
          <cell r="H244">
            <v>2618823.69</v>
          </cell>
          <cell r="I244">
            <v>26999988.26</v>
          </cell>
          <cell r="J244">
            <v>2024258.18</v>
          </cell>
          <cell r="K244">
            <v>2618823.69</v>
          </cell>
          <cell r="L244">
            <v>29024246.44</v>
          </cell>
          <cell r="M244">
            <v>-26405422.75</v>
          </cell>
        </row>
        <row r="245">
          <cell r="C245" t="str">
            <v>281</v>
          </cell>
          <cell r="D245" t="str">
            <v>2818</v>
          </cell>
          <cell r="E245">
            <v>2818320</v>
          </cell>
          <cell r="F245" t="str">
            <v>MATERIEL AUDIO VISUEL</v>
          </cell>
          <cell r="G245">
            <v>0</v>
          </cell>
          <cell r="H245">
            <v>26875.22</v>
          </cell>
          <cell r="I245">
            <v>3091845.42</v>
          </cell>
          <cell r="J245">
            <v>206728.92</v>
          </cell>
          <cell r="K245">
            <v>26875.22</v>
          </cell>
          <cell r="L245">
            <v>3298574.34</v>
          </cell>
          <cell r="M245">
            <v>-3271699.1199999996</v>
          </cell>
        </row>
        <row r="246">
          <cell r="C246" t="str">
            <v>281</v>
          </cell>
          <cell r="D246" t="str">
            <v>2818</v>
          </cell>
          <cell r="E246">
            <v>2818330</v>
          </cell>
          <cell r="F246" t="str">
            <v>MATERIEL INFORMATIQUE</v>
          </cell>
          <cell r="G246">
            <v>0</v>
          </cell>
          <cell r="H246">
            <v>6325328.49</v>
          </cell>
          <cell r="I246">
            <v>112879848.65</v>
          </cell>
          <cell r="J246">
            <v>13595156.37</v>
          </cell>
          <cell r="K246">
            <v>6325328.49</v>
          </cell>
          <cell r="L246">
            <v>126475005.02000001</v>
          </cell>
          <cell r="M246">
            <v>-120149676.53000002</v>
          </cell>
        </row>
        <row r="247">
          <cell r="C247" t="str">
            <v>281</v>
          </cell>
          <cell r="D247" t="str">
            <v>2818</v>
          </cell>
          <cell r="E247">
            <v>2818400</v>
          </cell>
          <cell r="F247" t="str">
            <v>MOBILIER</v>
          </cell>
          <cell r="G247">
            <v>0</v>
          </cell>
          <cell r="H247">
            <v>1174623.72</v>
          </cell>
          <cell r="I247">
            <v>34437302.81</v>
          </cell>
          <cell r="J247">
            <v>2932227.14</v>
          </cell>
          <cell r="K247">
            <v>1174623.72</v>
          </cell>
          <cell r="L247">
            <v>37369529.95</v>
          </cell>
          <cell r="M247">
            <v>-36194906.230000004</v>
          </cell>
        </row>
        <row r="248">
          <cell r="C248" t="str">
            <v>282</v>
          </cell>
          <cell r="D248" t="str">
            <v>2822</v>
          </cell>
          <cell r="E248">
            <v>2822000</v>
          </cell>
          <cell r="F248" t="str">
            <v>AMORTISSEMENT IMMOB. DOTATION INITIALE MAISONS FORESTIERES</v>
          </cell>
          <cell r="G248">
            <v>0</v>
          </cell>
          <cell r="H248">
            <v>280000</v>
          </cell>
          <cell r="I248">
            <v>32559519.13</v>
          </cell>
          <cell r="J248">
            <v>7000</v>
          </cell>
          <cell r="K248">
            <v>280000</v>
          </cell>
          <cell r="L248">
            <v>32566519.13</v>
          </cell>
          <cell r="M248">
            <v>-32286519.13</v>
          </cell>
        </row>
        <row r="249">
          <cell r="C249" t="str">
            <v>282</v>
          </cell>
          <cell r="D249" t="str">
            <v>2822</v>
          </cell>
          <cell r="E249">
            <v>2822100</v>
          </cell>
          <cell r="F249" t="str">
            <v>AMORTISSEMENT IMMOB. DOTATION INITIALE SECHERIES</v>
          </cell>
          <cell r="G249">
            <v>0</v>
          </cell>
          <cell r="H249">
            <v>0</v>
          </cell>
          <cell r="I249">
            <v>50000</v>
          </cell>
          <cell r="J249">
            <v>0</v>
          </cell>
          <cell r="K249">
            <v>0</v>
          </cell>
          <cell r="L249">
            <v>50000</v>
          </cell>
          <cell r="M249">
            <v>-50000</v>
          </cell>
        </row>
        <row r="250">
          <cell r="C250" t="str">
            <v>282</v>
          </cell>
          <cell r="D250" t="str">
            <v>2822</v>
          </cell>
          <cell r="E250">
            <v>2822200</v>
          </cell>
          <cell r="F250" t="str">
            <v>AMORTISSEMENT IMMOB DOTATION INITIALE PISCICULTURES</v>
          </cell>
          <cell r="G250">
            <v>0</v>
          </cell>
          <cell r="H250">
            <v>0</v>
          </cell>
          <cell r="I250">
            <v>50000</v>
          </cell>
          <cell r="J250">
            <v>0</v>
          </cell>
          <cell r="K250">
            <v>0</v>
          </cell>
          <cell r="L250">
            <v>50000</v>
          </cell>
          <cell r="M250">
            <v>-50000</v>
          </cell>
        </row>
        <row r="251">
          <cell r="C251" t="str">
            <v>282</v>
          </cell>
          <cell r="D251" t="str">
            <v>2822</v>
          </cell>
          <cell r="E251">
            <v>2822300</v>
          </cell>
          <cell r="F251" t="str">
            <v>AMORTISSEMENT IMMOB DOTATION INITIALE BATIMENTS DIVERS</v>
          </cell>
          <cell r="G251">
            <v>0</v>
          </cell>
          <cell r="H251">
            <v>25000</v>
          </cell>
          <cell r="I251">
            <v>2397374.63</v>
          </cell>
          <cell r="J251">
            <v>0.81</v>
          </cell>
          <cell r="K251">
            <v>25000</v>
          </cell>
          <cell r="L251">
            <v>2397375.44</v>
          </cell>
          <cell r="M251">
            <v>-2372375.44</v>
          </cell>
        </row>
        <row r="252">
          <cell r="C252" t="str">
            <v>282</v>
          </cell>
          <cell r="D252" t="str">
            <v>2823</v>
          </cell>
          <cell r="E252">
            <v>2823000</v>
          </cell>
          <cell r="F252" t="str">
            <v>AMORTISSEMENT IMMOB DOTATIONS ULTERIEURES MAISONS FORESTIE</v>
          </cell>
          <cell r="G252">
            <v>0</v>
          </cell>
          <cell r="H252">
            <v>40000</v>
          </cell>
          <cell r="I252">
            <v>1945445.76</v>
          </cell>
          <cell r="J252">
            <v>24504.51</v>
          </cell>
          <cell r="K252">
            <v>40000</v>
          </cell>
          <cell r="L252">
            <v>1969950.27</v>
          </cell>
          <cell r="M252">
            <v>-1929950.27</v>
          </cell>
        </row>
        <row r="253">
          <cell r="C253" t="str">
            <v>282</v>
          </cell>
          <cell r="D253" t="str">
            <v>2823</v>
          </cell>
          <cell r="E253">
            <v>2823300</v>
          </cell>
          <cell r="F253" t="str">
            <v>AMORTISSEMENT IMMOB DOTATIONS ULTERIEURES BATIMENTS DIVERS</v>
          </cell>
          <cell r="G253">
            <v>0</v>
          </cell>
          <cell r="H253">
            <v>5000</v>
          </cell>
          <cell r="I253">
            <v>1065000</v>
          </cell>
          <cell r="J253">
            <v>0</v>
          </cell>
          <cell r="K253">
            <v>5000</v>
          </cell>
          <cell r="L253">
            <v>1065000</v>
          </cell>
          <cell r="M253">
            <v>-1060000</v>
          </cell>
        </row>
        <row r="254">
          <cell r="C254" t="str">
            <v>282</v>
          </cell>
          <cell r="D254" t="str">
            <v>2824</v>
          </cell>
          <cell r="E254">
            <v>2824000</v>
          </cell>
          <cell r="F254" t="str">
            <v>AMORTISSEMENT IMMOB. CONSTRUCTIONS M.F.</v>
          </cell>
          <cell r="G254">
            <v>0</v>
          </cell>
          <cell r="H254">
            <v>28619.79</v>
          </cell>
          <cell r="I254">
            <v>35149709.2</v>
          </cell>
          <cell r="J254">
            <v>2014606.55</v>
          </cell>
          <cell r="K254">
            <v>28619.79</v>
          </cell>
          <cell r="L254">
            <v>37164315.75</v>
          </cell>
          <cell r="M254">
            <v>-37135695.96</v>
          </cell>
        </row>
        <row r="255">
          <cell r="C255" t="str">
            <v>282</v>
          </cell>
          <cell r="D255" t="str">
            <v>2824</v>
          </cell>
          <cell r="E255">
            <v>2824100</v>
          </cell>
          <cell r="F255" t="str">
            <v>AMORTISSEMENT IMMOB. CONSTRUCTIONS SECHERIES</v>
          </cell>
          <cell r="G255">
            <v>0</v>
          </cell>
          <cell r="H255">
            <v>0</v>
          </cell>
          <cell r="I255">
            <v>5994814.46</v>
          </cell>
          <cell r="J255">
            <v>339298.66</v>
          </cell>
          <cell r="K255">
            <v>0</v>
          </cell>
          <cell r="L255">
            <v>6334113.12</v>
          </cell>
          <cell r="M255">
            <v>-6334113.12</v>
          </cell>
        </row>
        <row r="256">
          <cell r="C256" t="str">
            <v>282</v>
          </cell>
          <cell r="D256" t="str">
            <v>2824</v>
          </cell>
          <cell r="E256">
            <v>2824300</v>
          </cell>
          <cell r="F256" t="str">
            <v>AMORTISSEMENT IMMOB CONSTRUCTIONS BATIMENTS DIVERS</v>
          </cell>
          <cell r="G256">
            <v>0</v>
          </cell>
          <cell r="H256">
            <v>148525.01</v>
          </cell>
          <cell r="I256">
            <v>15893004.7</v>
          </cell>
          <cell r="J256">
            <v>1246149.87</v>
          </cell>
          <cell r="K256">
            <v>148525.01</v>
          </cell>
          <cell r="L256">
            <v>17139154.57</v>
          </cell>
          <cell r="M256">
            <v>-16990629.56</v>
          </cell>
        </row>
        <row r="257">
          <cell r="C257" t="str">
            <v>282</v>
          </cell>
          <cell r="D257" t="str">
            <v>2824</v>
          </cell>
          <cell r="E257">
            <v>2824900</v>
          </cell>
          <cell r="F257" t="str">
            <v>AMORTISSEMENT AUTRES IMMOBILISATIONS</v>
          </cell>
          <cell r="G257">
            <v>0</v>
          </cell>
          <cell r="H257">
            <v>0</v>
          </cell>
          <cell r="I257">
            <v>295379.22</v>
          </cell>
          <cell r="J257">
            <v>0</v>
          </cell>
          <cell r="K257">
            <v>0</v>
          </cell>
          <cell r="L257">
            <v>295379.22</v>
          </cell>
          <cell r="M257">
            <v>-295379.22</v>
          </cell>
        </row>
        <row r="258">
          <cell r="C258" t="str">
            <v>282</v>
          </cell>
          <cell r="D258" t="str">
            <v>2826</v>
          </cell>
          <cell r="E258">
            <v>2826000</v>
          </cell>
          <cell r="F258" t="str">
            <v>AMORTISSEMENT TRAVAUX REALISES PAR L'OFFICE</v>
          </cell>
          <cell r="G258">
            <v>0</v>
          </cell>
          <cell r="H258">
            <v>165723.51</v>
          </cell>
          <cell r="I258">
            <v>163585476.13</v>
          </cell>
          <cell r="J258">
            <v>12761873.11</v>
          </cell>
          <cell r="K258">
            <v>165723.51</v>
          </cell>
          <cell r="L258">
            <v>176347349.24</v>
          </cell>
          <cell r="M258">
            <v>-176181625.73000002</v>
          </cell>
        </row>
        <row r="259">
          <cell r="C259" t="str">
            <v>282</v>
          </cell>
          <cell r="D259" t="str">
            <v>2826</v>
          </cell>
          <cell r="E259">
            <v>2826100</v>
          </cell>
          <cell r="F259" t="str">
            <v>AMORT.IMMEUBLES CONSTRUITS PAR OFFICE POUR LE CPTE  ETAT</v>
          </cell>
          <cell r="G259">
            <v>0</v>
          </cell>
          <cell r="H259">
            <v>0</v>
          </cell>
          <cell r="I259">
            <v>51972.1</v>
          </cell>
          <cell r="J259">
            <v>193532.32</v>
          </cell>
          <cell r="K259">
            <v>0</v>
          </cell>
          <cell r="L259">
            <v>245504.42</v>
          </cell>
          <cell r="M259">
            <v>-245504.42</v>
          </cell>
        </row>
        <row r="260">
          <cell r="C260" t="str">
            <v>282</v>
          </cell>
          <cell r="D260" t="str">
            <v>2826</v>
          </cell>
          <cell r="E260">
            <v>2826300</v>
          </cell>
          <cell r="F260" t="str">
            <v>AMORTISSEMENT INSTALLATIONS EQUIPEES ECONOMIE ENERGIE</v>
          </cell>
          <cell r="G260">
            <v>0</v>
          </cell>
          <cell r="H260">
            <v>0</v>
          </cell>
          <cell r="I260">
            <v>3949406.67</v>
          </cell>
          <cell r="J260">
            <v>38962.03</v>
          </cell>
          <cell r="K260">
            <v>0</v>
          </cell>
          <cell r="L260">
            <v>3988368.6999999997</v>
          </cell>
          <cell r="M260">
            <v>-3988368.6999999997</v>
          </cell>
        </row>
        <row r="261">
          <cell r="C261" t="str">
            <v>282</v>
          </cell>
          <cell r="D261" t="str">
            <v>2826</v>
          </cell>
          <cell r="E261">
            <v>2826500</v>
          </cell>
          <cell r="F261" t="str">
            <v>AMORTISSEMENT AMENAGEMENTS COURTS DE TENNIS</v>
          </cell>
          <cell r="G261">
            <v>0</v>
          </cell>
          <cell r="H261">
            <v>0</v>
          </cell>
          <cell r="I261">
            <v>0</v>
          </cell>
          <cell r="J261">
            <v>0</v>
          </cell>
          <cell r="K261">
            <v>0</v>
          </cell>
          <cell r="L261">
            <v>0</v>
          </cell>
          <cell r="M261">
            <v>0</v>
          </cell>
        </row>
        <row r="262">
          <cell r="C262" t="str">
            <v>283</v>
          </cell>
          <cell r="D262" t="str">
            <v>2836</v>
          </cell>
          <cell r="E262">
            <v>2836000</v>
          </cell>
          <cell r="F262" t="str">
            <v>AMORTISSEMENT TRAVAUX ET INSTALLATIONS EXECUTES PAR L'O.N.F.</v>
          </cell>
          <cell r="G262">
            <v>0</v>
          </cell>
          <cell r="H262">
            <v>155359.45</v>
          </cell>
          <cell r="I262">
            <v>5150707.55</v>
          </cell>
          <cell r="J262">
            <v>1295276.23</v>
          </cell>
          <cell r="K262">
            <v>155359.45</v>
          </cell>
          <cell r="L262">
            <v>6445983.779999999</v>
          </cell>
          <cell r="M262">
            <v>-6290624.329999999</v>
          </cell>
        </row>
        <row r="263">
          <cell r="C263" t="str">
            <v>296</v>
          </cell>
          <cell r="D263" t="str">
            <v>2960</v>
          </cell>
          <cell r="E263">
            <v>2960000</v>
          </cell>
          <cell r="F263" t="str">
            <v>PROVISIONS DEPRECIATION PART.&amp; CREANCES RAT.A DES PARTICIP</v>
          </cell>
          <cell r="G263">
            <v>0</v>
          </cell>
          <cell r="H263">
            <v>0</v>
          </cell>
          <cell r="I263">
            <v>5485653.33</v>
          </cell>
          <cell r="J263">
            <v>1175000</v>
          </cell>
          <cell r="K263">
            <v>0</v>
          </cell>
          <cell r="L263">
            <v>6660653.33</v>
          </cell>
          <cell r="M263">
            <v>-6660653.33</v>
          </cell>
        </row>
        <row r="264">
          <cell r="C264" t="str">
            <v>335</v>
          </cell>
          <cell r="D264" t="str">
            <v>3351</v>
          </cell>
          <cell r="E264">
            <v>3351210</v>
          </cell>
          <cell r="F264" t="str">
            <v>OFFICE REGISSEUR DE TRAVAUX</v>
          </cell>
          <cell r="G264">
            <v>37805018</v>
          </cell>
          <cell r="H264">
            <v>32120332</v>
          </cell>
          <cell r="I264">
            <v>0</v>
          </cell>
          <cell r="J264">
            <v>37805018</v>
          </cell>
          <cell r="K264">
            <v>69925350</v>
          </cell>
          <cell r="L264">
            <v>37805018</v>
          </cell>
          <cell r="M264">
            <v>32120332</v>
          </cell>
        </row>
        <row r="265">
          <cell r="C265" t="str">
            <v>335</v>
          </cell>
          <cell r="D265" t="str">
            <v>3351</v>
          </cell>
          <cell r="E265">
            <v>3351230</v>
          </cell>
          <cell r="F265" t="str">
            <v>RESTAURATION DES TERRAINS EN MONTAGNE</v>
          </cell>
          <cell r="G265">
            <v>600842</v>
          </cell>
          <cell r="H265">
            <v>2799848</v>
          </cell>
          <cell r="I265">
            <v>0</v>
          </cell>
          <cell r="J265">
            <v>600842</v>
          </cell>
          <cell r="K265">
            <v>3400690</v>
          </cell>
          <cell r="L265">
            <v>600842</v>
          </cell>
          <cell r="M265">
            <v>2799848</v>
          </cell>
        </row>
        <row r="266">
          <cell r="C266" t="str">
            <v>335</v>
          </cell>
          <cell r="D266" t="str">
            <v>3351</v>
          </cell>
          <cell r="E266">
            <v>3351440</v>
          </cell>
          <cell r="F266" t="str">
            <v>CONVENTIONS DIVERSES CONCLUES A L ECHELON LOCAL</v>
          </cell>
          <cell r="G266">
            <v>31010769</v>
          </cell>
          <cell r="H266">
            <v>17550344</v>
          </cell>
          <cell r="I266">
            <v>0</v>
          </cell>
          <cell r="J266">
            <v>31010769</v>
          </cell>
          <cell r="K266">
            <v>48561113</v>
          </cell>
          <cell r="L266">
            <v>31010769</v>
          </cell>
          <cell r="M266">
            <v>17550344</v>
          </cell>
        </row>
        <row r="267">
          <cell r="C267" t="str">
            <v>355</v>
          </cell>
          <cell r="D267" t="str">
            <v>3550</v>
          </cell>
          <cell r="E267">
            <v>3550000</v>
          </cell>
          <cell r="F267" t="str">
            <v>PRODUITS FINIS</v>
          </cell>
          <cell r="G267">
            <v>0</v>
          </cell>
          <cell r="H267">
            <v>0</v>
          </cell>
          <cell r="I267">
            <v>0</v>
          </cell>
          <cell r="J267">
            <v>0</v>
          </cell>
          <cell r="K267">
            <v>0</v>
          </cell>
          <cell r="L267">
            <v>0</v>
          </cell>
          <cell r="M267">
            <v>0</v>
          </cell>
        </row>
        <row r="268">
          <cell r="C268" t="str">
            <v>355</v>
          </cell>
          <cell r="D268" t="str">
            <v>3551</v>
          </cell>
          <cell r="E268">
            <v>3551000</v>
          </cell>
          <cell r="F268" t="str">
            <v>OUVRAGES ONF EDITEUR</v>
          </cell>
          <cell r="G268">
            <v>2423076.71</v>
          </cell>
          <cell r="H268">
            <v>3075739</v>
          </cell>
          <cell r="I268">
            <v>0</v>
          </cell>
          <cell r="J268">
            <v>2423076.71</v>
          </cell>
          <cell r="K268">
            <v>5498815.71</v>
          </cell>
          <cell r="L268">
            <v>2423076.71</v>
          </cell>
          <cell r="M268">
            <v>3075739</v>
          </cell>
        </row>
        <row r="269">
          <cell r="C269" t="str">
            <v>355</v>
          </cell>
          <cell r="D269" t="str">
            <v>3552</v>
          </cell>
          <cell r="E269">
            <v>3552000</v>
          </cell>
          <cell r="F269" t="str">
            <v>STOCKS DE GRAINES</v>
          </cell>
          <cell r="G269">
            <v>7223895</v>
          </cell>
          <cell r="H269">
            <v>6489060</v>
          </cell>
          <cell r="I269">
            <v>0</v>
          </cell>
          <cell r="J269">
            <v>7223895</v>
          </cell>
          <cell r="K269">
            <v>13712955</v>
          </cell>
          <cell r="L269">
            <v>7223895</v>
          </cell>
          <cell r="M269">
            <v>6489060</v>
          </cell>
        </row>
        <row r="270">
          <cell r="C270" t="str">
            <v>355</v>
          </cell>
          <cell r="D270" t="str">
            <v>3553</v>
          </cell>
          <cell r="E270">
            <v>3553000</v>
          </cell>
          <cell r="F270" t="str">
            <v>BOIS FACONNES</v>
          </cell>
          <cell r="G270">
            <v>120847836</v>
          </cell>
          <cell r="H270">
            <v>108178663</v>
          </cell>
          <cell r="I270">
            <v>0</v>
          </cell>
          <cell r="J270">
            <v>120847836</v>
          </cell>
          <cell r="K270">
            <v>229026499</v>
          </cell>
          <cell r="L270">
            <v>120847836</v>
          </cell>
          <cell r="M270">
            <v>108178663</v>
          </cell>
        </row>
        <row r="271">
          <cell r="C271" t="str">
            <v>372</v>
          </cell>
          <cell r="D271" t="str">
            <v>3720</v>
          </cell>
          <cell r="E271">
            <v>3720000</v>
          </cell>
          <cell r="F271" t="str">
            <v>ARTICLES PROMOTIONNELS</v>
          </cell>
          <cell r="G271">
            <v>2924615</v>
          </cell>
          <cell r="H271">
            <v>2694929</v>
          </cell>
          <cell r="I271">
            <v>0</v>
          </cell>
          <cell r="J271">
            <v>2924615</v>
          </cell>
          <cell r="K271">
            <v>5619544</v>
          </cell>
          <cell r="L271">
            <v>2924615</v>
          </cell>
          <cell r="M271">
            <v>2694929</v>
          </cell>
        </row>
        <row r="272">
          <cell r="C272" t="str">
            <v>395</v>
          </cell>
          <cell r="D272" t="str">
            <v>3951</v>
          </cell>
          <cell r="E272">
            <v>3951000</v>
          </cell>
          <cell r="F272" t="str">
            <v>PROV. DEPR. STOCKS PRODUITS - STOCKS D'OUVRAGES, ONF EDITEUR</v>
          </cell>
          <cell r="G272">
            <v>0</v>
          </cell>
          <cell r="H272">
            <v>953685</v>
          </cell>
          <cell r="I272">
            <v>953685</v>
          </cell>
          <cell r="J272">
            <v>1084003</v>
          </cell>
          <cell r="K272">
            <v>953685</v>
          </cell>
          <cell r="L272">
            <v>2037688</v>
          </cell>
          <cell r="M272">
            <v>-1084003</v>
          </cell>
        </row>
        <row r="273">
          <cell r="C273" t="str">
            <v>395</v>
          </cell>
          <cell r="D273" t="str">
            <v>3952</v>
          </cell>
          <cell r="E273">
            <v>3952000</v>
          </cell>
          <cell r="F273" t="str">
            <v>PROVISIONS POUR DEPRECIATION DES STOCKS DE GRAINES</v>
          </cell>
          <cell r="G273">
            <v>0</v>
          </cell>
          <cell r="H273">
            <v>599436</v>
          </cell>
          <cell r="I273">
            <v>599436</v>
          </cell>
          <cell r="J273">
            <v>160886</v>
          </cell>
          <cell r="K273">
            <v>599436</v>
          </cell>
          <cell r="L273">
            <v>760322</v>
          </cell>
          <cell r="M273">
            <v>-160886</v>
          </cell>
        </row>
        <row r="274">
          <cell r="C274" t="str">
            <v>397</v>
          </cell>
          <cell r="D274" t="str">
            <v>3972</v>
          </cell>
          <cell r="E274">
            <v>3972000</v>
          </cell>
          <cell r="F274" t="str">
            <v>PROV. POUR DEPRECIATION DE STOCKS D'ARTICLES PROMOTIONNELS</v>
          </cell>
          <cell r="G274">
            <v>0</v>
          </cell>
          <cell r="H274">
            <v>1841370</v>
          </cell>
          <cell r="I274">
            <v>1841370</v>
          </cell>
          <cell r="J274">
            <v>1744883</v>
          </cell>
          <cell r="K274">
            <v>1841370</v>
          </cell>
          <cell r="L274">
            <v>3586253</v>
          </cell>
          <cell r="M274">
            <v>-1744883</v>
          </cell>
        </row>
        <row r="275">
          <cell r="C275" t="str">
            <v>401</v>
          </cell>
          <cell r="D275" t="str">
            <v>4011</v>
          </cell>
          <cell r="E275">
            <v>4011500</v>
          </cell>
          <cell r="F275" t="str">
            <v>FOURNISSEURS  DEPENSES EFFECTIVES</v>
          </cell>
          <cell r="G275">
            <v>0</v>
          </cell>
          <cell r="H275">
            <v>1084574441.62</v>
          </cell>
          <cell r="I275">
            <v>239524150.06</v>
          </cell>
          <cell r="J275">
            <v>1055072502.97</v>
          </cell>
          <cell r="K275">
            <v>1084574441.62</v>
          </cell>
          <cell r="L275">
            <v>1294596653.03</v>
          </cell>
          <cell r="M275">
            <v>-210022211.4100001</v>
          </cell>
        </row>
        <row r="276">
          <cell r="C276" t="str">
            <v>401</v>
          </cell>
          <cell r="D276" t="str">
            <v>4011</v>
          </cell>
          <cell r="E276">
            <v>4011600</v>
          </cell>
          <cell r="F276" t="str">
            <v>FOURNISSEURS    OPERATIONS INTERNES</v>
          </cell>
          <cell r="G276">
            <v>0</v>
          </cell>
          <cell r="H276">
            <v>224737523.68</v>
          </cell>
          <cell r="I276">
            <v>37586119.67</v>
          </cell>
          <cell r="J276">
            <v>195239033.82</v>
          </cell>
          <cell r="K276">
            <v>224737523.68</v>
          </cell>
          <cell r="L276">
            <v>232825153.49</v>
          </cell>
          <cell r="M276">
            <v>-8087629.810000002</v>
          </cell>
        </row>
        <row r="277">
          <cell r="C277" t="str">
            <v>401</v>
          </cell>
          <cell r="D277" t="str">
            <v>4017</v>
          </cell>
          <cell r="E277">
            <v>4017000</v>
          </cell>
          <cell r="F277" t="str">
            <v>FOURNISSEURS RETENUES DE GARANTIE &amp; OPPOSITIONS</v>
          </cell>
          <cell r="G277">
            <v>0</v>
          </cell>
          <cell r="H277">
            <v>18779601.02</v>
          </cell>
          <cell r="I277">
            <v>1150080.05</v>
          </cell>
          <cell r="J277">
            <v>19406264.41</v>
          </cell>
          <cell r="K277">
            <v>18779601.02</v>
          </cell>
          <cell r="L277">
            <v>20556344.46</v>
          </cell>
          <cell r="M277">
            <v>-1776743.4400000013</v>
          </cell>
        </row>
        <row r="278">
          <cell r="C278" t="str">
            <v>404</v>
          </cell>
          <cell r="D278" t="str">
            <v>4041</v>
          </cell>
          <cell r="E278">
            <v>4041000</v>
          </cell>
          <cell r="F278" t="str">
            <v>FOURNISSEURS ACHATS D IMMOBILISATIONS</v>
          </cell>
          <cell r="G278">
            <v>0</v>
          </cell>
          <cell r="H278">
            <v>152640397.62</v>
          </cell>
          <cell r="I278">
            <v>6628010.32</v>
          </cell>
          <cell r="J278">
            <v>150620060.35</v>
          </cell>
          <cell r="K278">
            <v>152640397.62</v>
          </cell>
          <cell r="L278">
            <v>157248070.67</v>
          </cell>
          <cell r="M278">
            <v>-4607673.049999982</v>
          </cell>
        </row>
        <row r="279">
          <cell r="C279" t="str">
            <v>404</v>
          </cell>
          <cell r="D279" t="str">
            <v>4046</v>
          </cell>
          <cell r="E279">
            <v>4046000</v>
          </cell>
          <cell r="F279" t="str">
            <v>GARANTIES CONSTITUEES PAR LES TITULAIRES DE MARCHES</v>
          </cell>
          <cell r="G279">
            <v>0</v>
          </cell>
          <cell r="H279">
            <v>888100</v>
          </cell>
          <cell r="I279">
            <v>966998.75</v>
          </cell>
          <cell r="J279">
            <v>2509131.93</v>
          </cell>
          <cell r="K279">
            <v>888100</v>
          </cell>
          <cell r="L279">
            <v>3476130.68</v>
          </cell>
          <cell r="M279">
            <v>-2588030.68</v>
          </cell>
        </row>
        <row r="280">
          <cell r="C280" t="str">
            <v>404</v>
          </cell>
          <cell r="D280" t="str">
            <v>4047</v>
          </cell>
          <cell r="E280">
            <v>4047000</v>
          </cell>
          <cell r="F280" t="str">
            <v>FOURNISSEURS IMMOBILISATIONS RETENUES GARANTIES &amp; OPPOSITI</v>
          </cell>
          <cell r="G280">
            <v>0</v>
          </cell>
          <cell r="H280">
            <v>75419.74</v>
          </cell>
          <cell r="I280">
            <v>0</v>
          </cell>
          <cell r="J280">
            <v>75419.74</v>
          </cell>
          <cell r="K280">
            <v>75419.74</v>
          </cell>
          <cell r="L280">
            <v>75419.74</v>
          </cell>
          <cell r="M280">
            <v>0</v>
          </cell>
        </row>
        <row r="281">
          <cell r="C281" t="str">
            <v>408</v>
          </cell>
          <cell r="D281" t="str">
            <v>4081</v>
          </cell>
          <cell r="E281">
            <v>4081000</v>
          </cell>
          <cell r="F281" t="str">
            <v>FOURNISSEURS</v>
          </cell>
          <cell r="G281">
            <v>0</v>
          </cell>
          <cell r="H281">
            <v>17247139.96</v>
          </cell>
          <cell r="I281">
            <v>14200092.54</v>
          </cell>
          <cell r="J281">
            <v>54861231.28</v>
          </cell>
          <cell r="K281">
            <v>17247139.96</v>
          </cell>
          <cell r="L281">
            <v>69061323.82</v>
          </cell>
          <cell r="M281">
            <v>-51814183.85999999</v>
          </cell>
        </row>
        <row r="282">
          <cell r="C282" t="str">
            <v>408</v>
          </cell>
          <cell r="D282" t="str">
            <v>4084</v>
          </cell>
          <cell r="E282">
            <v>4084000</v>
          </cell>
          <cell r="F282" t="str">
            <v>FOURNISSEURS D IMMOBILISATIONS</v>
          </cell>
          <cell r="G282">
            <v>0</v>
          </cell>
          <cell r="H282">
            <v>0</v>
          </cell>
          <cell r="I282">
            <v>0</v>
          </cell>
          <cell r="J282">
            <v>2085806.06</v>
          </cell>
          <cell r="K282">
            <v>0</v>
          </cell>
          <cell r="L282">
            <v>2085806.06</v>
          </cell>
          <cell r="M282">
            <v>-2085806.06</v>
          </cell>
        </row>
        <row r="283">
          <cell r="C283" t="str">
            <v>409</v>
          </cell>
          <cell r="D283" t="str">
            <v>4091</v>
          </cell>
          <cell r="E283">
            <v>4091000</v>
          </cell>
          <cell r="F283" t="str">
            <v>FOURNISSEURS AVANCES &amp; ACOMPTES VERSES SUR COMMANDES</v>
          </cell>
          <cell r="G283">
            <v>1665895.5</v>
          </cell>
          <cell r="H283">
            <v>827825.76</v>
          </cell>
          <cell r="I283">
            <v>0</v>
          </cell>
          <cell r="J283">
            <v>804847.01</v>
          </cell>
          <cell r="K283">
            <v>2493721.26</v>
          </cell>
          <cell r="L283">
            <v>804847.01</v>
          </cell>
          <cell r="M283">
            <v>1688874.2499999998</v>
          </cell>
        </row>
        <row r="284">
          <cell r="C284" t="str">
            <v>409</v>
          </cell>
          <cell r="D284" t="str">
            <v>4091</v>
          </cell>
          <cell r="E284">
            <v>4091200</v>
          </cell>
          <cell r="F284" t="str">
            <v>O.N.F.I. - AVANCES ET ACOMPTES SUR CONTRAT DE SOUS-TRAITANCE</v>
          </cell>
          <cell r="G284">
            <v>34353867.01</v>
          </cell>
          <cell r="H284">
            <v>16786674.83</v>
          </cell>
          <cell r="I284">
            <v>0</v>
          </cell>
          <cell r="J284">
            <v>13880541.88</v>
          </cell>
          <cell r="K284">
            <v>51140541.839999996</v>
          </cell>
          <cell r="L284">
            <v>13880541.88</v>
          </cell>
          <cell r="M284">
            <v>37259999.95999999</v>
          </cell>
        </row>
        <row r="285">
          <cell r="C285" t="str">
            <v>409</v>
          </cell>
          <cell r="D285" t="str">
            <v>4096</v>
          </cell>
          <cell r="E285">
            <v>4096000</v>
          </cell>
          <cell r="F285" t="str">
            <v>FOURNISSEURS CREANCES POUR EMBALLAGES &amp; MATERIEL A RENDRE</v>
          </cell>
          <cell r="G285">
            <v>0</v>
          </cell>
          <cell r="H285">
            <v>0</v>
          </cell>
          <cell r="I285">
            <v>3488.61</v>
          </cell>
          <cell r="J285">
            <v>-3488.61</v>
          </cell>
          <cell r="K285">
            <v>0</v>
          </cell>
          <cell r="L285">
            <v>0</v>
          </cell>
          <cell r="M285">
            <v>0</v>
          </cell>
        </row>
        <row r="286">
          <cell r="C286" t="str">
            <v>411</v>
          </cell>
          <cell r="D286" t="str">
            <v>4111</v>
          </cell>
          <cell r="E286">
            <v>4111100</v>
          </cell>
          <cell r="F286" t="str">
            <v>VENTES DE BOIS PAR L'INTERMEDIAIRE DES T.P.G.</v>
          </cell>
          <cell r="G286">
            <v>231009836.9</v>
          </cell>
          <cell r="H286">
            <v>253287487.74</v>
          </cell>
          <cell r="I286">
            <v>0</v>
          </cell>
          <cell r="J286">
            <v>72469003.81</v>
          </cell>
          <cell r="K286">
            <v>484297324.64</v>
          </cell>
          <cell r="L286">
            <v>72469003.81</v>
          </cell>
          <cell r="M286">
            <v>411828320.83</v>
          </cell>
        </row>
        <row r="287">
          <cell r="C287" t="str">
            <v>411</v>
          </cell>
          <cell r="D287" t="str">
            <v>4111</v>
          </cell>
          <cell r="E287">
            <v>4111300</v>
          </cell>
          <cell r="F287" t="str">
            <v>VENTES DE BOIS VIA AGENT COMPTABLE</v>
          </cell>
          <cell r="G287">
            <v>213169657.8</v>
          </cell>
          <cell r="H287">
            <v>610553842.06</v>
          </cell>
          <cell r="I287">
            <v>0</v>
          </cell>
          <cell r="J287">
            <v>694248025.04</v>
          </cell>
          <cell r="K287">
            <v>823723499.8599999</v>
          </cell>
          <cell r="L287">
            <v>694248025.04</v>
          </cell>
          <cell r="M287">
            <v>129475474.81999993</v>
          </cell>
        </row>
        <row r="288">
          <cell r="C288" t="str">
            <v>411</v>
          </cell>
          <cell r="D288" t="str">
            <v>4111</v>
          </cell>
          <cell r="E288">
            <v>4111400</v>
          </cell>
          <cell r="F288" t="str">
            <v>VENTES DE BOIS VIA REGISSEURS</v>
          </cell>
          <cell r="G288">
            <v>2314354.19</v>
          </cell>
          <cell r="H288">
            <v>19561852.56</v>
          </cell>
          <cell r="I288">
            <v>0</v>
          </cell>
          <cell r="J288">
            <v>20516014.78</v>
          </cell>
          <cell r="K288">
            <v>21876206.75</v>
          </cell>
          <cell r="L288">
            <v>20516014.78</v>
          </cell>
          <cell r="M288">
            <v>1360191.9699999988</v>
          </cell>
        </row>
        <row r="289">
          <cell r="C289" t="str">
            <v>411</v>
          </cell>
          <cell r="D289" t="str">
            <v>4111</v>
          </cell>
          <cell r="E289">
            <v>4111500</v>
          </cell>
          <cell r="F289" t="str">
            <v>VENTES DE BOIS PAR L'INTERMEDIAIRE DES COMPTABLES SECONDAIRE</v>
          </cell>
          <cell r="G289">
            <v>42773301.29</v>
          </cell>
          <cell r="H289">
            <v>276159322.98</v>
          </cell>
          <cell r="I289">
            <v>0</v>
          </cell>
          <cell r="J289">
            <v>286998732.88</v>
          </cell>
          <cell r="K289">
            <v>318932624.27000004</v>
          </cell>
          <cell r="L289">
            <v>286998732.88</v>
          </cell>
          <cell r="M289">
            <v>31933891.390000045</v>
          </cell>
        </row>
        <row r="290">
          <cell r="C290" t="str">
            <v>411</v>
          </cell>
          <cell r="D290" t="str">
            <v>4112</v>
          </cell>
          <cell r="E290">
            <v>4112300</v>
          </cell>
          <cell r="F290" t="str">
            <v>CHASSE ET PECHE VIA L'AGENT COMPTABLE</v>
          </cell>
          <cell r="G290">
            <v>3143593.86</v>
          </cell>
          <cell r="H290">
            <v>155600446.18</v>
          </cell>
          <cell r="I290">
            <v>0</v>
          </cell>
          <cell r="J290">
            <v>155886322.51</v>
          </cell>
          <cell r="K290">
            <v>158744040.04000002</v>
          </cell>
          <cell r="L290">
            <v>155886322.51</v>
          </cell>
          <cell r="M290">
            <v>2857717.530000031</v>
          </cell>
        </row>
        <row r="291">
          <cell r="C291" t="str">
            <v>411</v>
          </cell>
          <cell r="D291" t="str">
            <v>4112</v>
          </cell>
          <cell r="E291">
            <v>4112400</v>
          </cell>
          <cell r="F291" t="str">
            <v>CHASSE ET PECHE PAR ADJUDICATION VIA REGISSEURS</v>
          </cell>
          <cell r="G291">
            <v>392665.5</v>
          </cell>
          <cell r="H291">
            <v>3935629.22</v>
          </cell>
          <cell r="I291">
            <v>0</v>
          </cell>
          <cell r="J291">
            <v>4074233.22</v>
          </cell>
          <cell r="K291">
            <v>4328294.720000001</v>
          </cell>
          <cell r="L291">
            <v>4074233.22</v>
          </cell>
          <cell r="M291">
            <v>254061.50000000047</v>
          </cell>
        </row>
        <row r="292">
          <cell r="C292" t="str">
            <v>411</v>
          </cell>
          <cell r="D292" t="str">
            <v>4112</v>
          </cell>
          <cell r="E292">
            <v>4112500</v>
          </cell>
          <cell r="F292" t="str">
            <v>CHASSE ET PECHE PAR L'INTERMEDIAIRE DES COMPTABLES SECOND.</v>
          </cell>
          <cell r="G292">
            <v>717312.72</v>
          </cell>
          <cell r="H292">
            <v>24947889.45</v>
          </cell>
          <cell r="I292">
            <v>0</v>
          </cell>
          <cell r="J292">
            <v>25407533.22</v>
          </cell>
          <cell r="K292">
            <v>25665202.169999998</v>
          </cell>
          <cell r="L292">
            <v>25407533.22</v>
          </cell>
          <cell r="M292">
            <v>257668.94999999925</v>
          </cell>
        </row>
        <row r="293">
          <cell r="C293" t="str">
            <v>411</v>
          </cell>
          <cell r="D293" t="str">
            <v>4113</v>
          </cell>
          <cell r="E293">
            <v>4113200</v>
          </cell>
          <cell r="F293" t="str">
            <v>AUTRES PRODUITS DU DOMAINE PAR L'INTERMEDIAIRE DES RECEVEURS</v>
          </cell>
          <cell r="G293">
            <v>530831.73</v>
          </cell>
          <cell r="H293">
            <v>8567884.03</v>
          </cell>
          <cell r="I293">
            <v>0</v>
          </cell>
          <cell r="J293">
            <v>9098715.76</v>
          </cell>
          <cell r="K293">
            <v>9098715.76</v>
          </cell>
          <cell r="L293">
            <v>9098715.76</v>
          </cell>
          <cell r="M293">
            <v>0</v>
          </cell>
        </row>
        <row r="294">
          <cell r="C294" t="str">
            <v>411</v>
          </cell>
          <cell r="D294" t="str">
            <v>4113</v>
          </cell>
          <cell r="E294">
            <v>4113300</v>
          </cell>
          <cell r="F294" t="str">
            <v>AUTRES PRODUITS DU DOMAINE VIA L'AGENT COMPTABLE</v>
          </cell>
          <cell r="G294">
            <v>23235387.19</v>
          </cell>
          <cell r="H294">
            <v>35721124.81</v>
          </cell>
          <cell r="I294">
            <v>0</v>
          </cell>
          <cell r="J294">
            <v>41579360.04</v>
          </cell>
          <cell r="K294">
            <v>58956512</v>
          </cell>
          <cell r="L294">
            <v>41579360.04</v>
          </cell>
          <cell r="M294">
            <v>17377151.96</v>
          </cell>
        </row>
        <row r="295">
          <cell r="C295" t="str">
            <v>411</v>
          </cell>
          <cell r="D295" t="str">
            <v>4113</v>
          </cell>
          <cell r="E295">
            <v>4113400</v>
          </cell>
          <cell r="F295" t="str">
            <v>AUTRES PRODUITS DU DOMAINE VIA REGISSEURS</v>
          </cell>
          <cell r="G295">
            <v>1444559.22</v>
          </cell>
          <cell r="H295">
            <v>15029590.64</v>
          </cell>
          <cell r="I295">
            <v>0</v>
          </cell>
          <cell r="J295">
            <v>15431496.67</v>
          </cell>
          <cell r="K295">
            <v>16474149.860000001</v>
          </cell>
          <cell r="L295">
            <v>15431496.67</v>
          </cell>
          <cell r="M295">
            <v>1042653.1900000013</v>
          </cell>
        </row>
        <row r="296">
          <cell r="C296" t="str">
            <v>411</v>
          </cell>
          <cell r="D296" t="str">
            <v>4114</v>
          </cell>
          <cell r="E296">
            <v>4114113</v>
          </cell>
          <cell r="F296" t="str">
            <v>TRAVAUX REALISES AU TITRE DES RTM VIA L'AGENT COMPTABLE</v>
          </cell>
          <cell r="G296">
            <v>66261607.43</v>
          </cell>
          <cell r="H296">
            <v>71898569.66</v>
          </cell>
          <cell r="I296">
            <v>0</v>
          </cell>
          <cell r="J296">
            <v>116343335.11</v>
          </cell>
          <cell r="K296">
            <v>138160177.09</v>
          </cell>
          <cell r="L296">
            <v>116343335.11</v>
          </cell>
          <cell r="M296">
            <v>21816841.980000004</v>
          </cell>
        </row>
        <row r="297">
          <cell r="C297" t="str">
            <v>411</v>
          </cell>
          <cell r="D297" t="str">
            <v>4114</v>
          </cell>
          <cell r="E297">
            <v>4114123</v>
          </cell>
          <cell r="F297" t="str">
            <v>TRAVAUX REALISES AU TITRE DES FSIRAN VIA L'AGENT COMPTABLE</v>
          </cell>
          <cell r="G297">
            <v>47054545.7</v>
          </cell>
          <cell r="H297">
            <v>32228932.66</v>
          </cell>
          <cell r="I297">
            <v>0</v>
          </cell>
          <cell r="J297">
            <v>76162602.33</v>
          </cell>
          <cell r="K297">
            <v>79283478.36</v>
          </cell>
          <cell r="L297">
            <v>76162602.33</v>
          </cell>
          <cell r="M297">
            <v>3120876.030000001</v>
          </cell>
        </row>
        <row r="298">
          <cell r="C298" t="str">
            <v>411</v>
          </cell>
          <cell r="D298" t="str">
            <v>4114</v>
          </cell>
          <cell r="E298">
            <v>4114133</v>
          </cell>
          <cell r="F298" t="str">
            <v>TRAVAUX REALISES AU TITRE DES OBJECTEURS DE CONSC. VIA L'A.C</v>
          </cell>
          <cell r="G298">
            <v>2239271.48</v>
          </cell>
          <cell r="H298">
            <v>3029594.95</v>
          </cell>
          <cell r="I298">
            <v>0</v>
          </cell>
          <cell r="J298">
            <v>4489298.14</v>
          </cell>
          <cell r="K298">
            <v>5268866.43</v>
          </cell>
          <cell r="L298">
            <v>4489298.14</v>
          </cell>
          <cell r="M298">
            <v>779568.29</v>
          </cell>
        </row>
        <row r="299">
          <cell r="C299" t="str">
            <v>411</v>
          </cell>
          <cell r="D299" t="str">
            <v>4114</v>
          </cell>
          <cell r="E299">
            <v>4114143</v>
          </cell>
          <cell r="F299" t="str">
            <v>TRAVAUX REALISES AU TITRE DES AUTRES CONVENTIONS   VIA L'A.C</v>
          </cell>
          <cell r="G299">
            <v>14780124.53</v>
          </cell>
          <cell r="H299">
            <v>5634224.6</v>
          </cell>
          <cell r="I299">
            <v>0</v>
          </cell>
          <cell r="J299">
            <v>6201243.66</v>
          </cell>
          <cell r="K299">
            <v>20414349.13</v>
          </cell>
          <cell r="L299">
            <v>6201243.66</v>
          </cell>
          <cell r="M299">
            <v>14213105.469999999</v>
          </cell>
        </row>
        <row r="300">
          <cell r="C300" t="str">
            <v>411</v>
          </cell>
          <cell r="D300" t="str">
            <v>4114</v>
          </cell>
          <cell r="E300">
            <v>4114213</v>
          </cell>
          <cell r="F300" t="str">
            <v>CONVENTIONS LOCALES FORESTIERS SAPEURS VIA L'AGENT COMPTABLE</v>
          </cell>
          <cell r="G300">
            <v>16676458.72</v>
          </cell>
          <cell r="H300">
            <v>45685087.01</v>
          </cell>
          <cell r="I300">
            <v>0</v>
          </cell>
          <cell r="J300">
            <v>51919951.27</v>
          </cell>
          <cell r="K300">
            <v>62361545.73</v>
          </cell>
          <cell r="L300">
            <v>51919951.27</v>
          </cell>
          <cell r="M300">
            <v>10441594.459999993</v>
          </cell>
        </row>
        <row r="301">
          <cell r="C301" t="str">
            <v>411</v>
          </cell>
          <cell r="D301" t="str">
            <v>4114</v>
          </cell>
          <cell r="E301">
            <v>4114223</v>
          </cell>
          <cell r="F301" t="str">
            <v>AUTRES CONVENTIONS LOCALES VIA L'AGENT COMPTABLE</v>
          </cell>
          <cell r="G301">
            <v>216242736.59</v>
          </cell>
          <cell r="H301">
            <v>404141613.51</v>
          </cell>
          <cell r="I301">
            <v>0</v>
          </cell>
          <cell r="J301">
            <v>406186316.05</v>
          </cell>
          <cell r="K301">
            <v>620384350.1</v>
          </cell>
          <cell r="L301">
            <v>406186316.05</v>
          </cell>
          <cell r="M301">
            <v>214198034.05</v>
          </cell>
        </row>
        <row r="302">
          <cell r="C302" t="str">
            <v>411</v>
          </cell>
          <cell r="D302" t="str">
            <v>4114</v>
          </cell>
          <cell r="E302">
            <v>4114225</v>
          </cell>
          <cell r="F302" t="str">
            <v>AUTRES CONVENTIONS LOCALES VIA LES COMPTABLES SECONDAIRES</v>
          </cell>
          <cell r="G302">
            <v>20750090.42</v>
          </cell>
          <cell r="H302">
            <v>76261822.4</v>
          </cell>
          <cell r="I302">
            <v>0</v>
          </cell>
          <cell r="J302">
            <v>71052173.39</v>
          </cell>
          <cell r="K302">
            <v>97011912.82000001</v>
          </cell>
          <cell r="L302">
            <v>71052173.39</v>
          </cell>
          <cell r="M302">
            <v>25959739.430000007</v>
          </cell>
        </row>
        <row r="303">
          <cell r="C303" t="str">
            <v>411</v>
          </cell>
          <cell r="D303" t="str">
            <v>4114</v>
          </cell>
          <cell r="E303">
            <v>4114313</v>
          </cell>
          <cell r="F303" t="str">
            <v>AUTRES CONVENTIONS (ETRANGER) VIA L'AGENT COMPTABLE</v>
          </cell>
          <cell r="G303">
            <v>134575014.79</v>
          </cell>
          <cell r="H303">
            <v>249520165.39</v>
          </cell>
          <cell r="I303">
            <v>0</v>
          </cell>
          <cell r="J303">
            <v>262803705.78</v>
          </cell>
          <cell r="K303">
            <v>384095180.17999995</v>
          </cell>
          <cell r="L303">
            <v>262803705.78</v>
          </cell>
          <cell r="M303">
            <v>121291474.39999995</v>
          </cell>
        </row>
        <row r="304">
          <cell r="C304" t="str">
            <v>411</v>
          </cell>
          <cell r="D304" t="str">
            <v>4114</v>
          </cell>
          <cell r="E304">
            <v>4114413</v>
          </cell>
          <cell r="F304" t="str">
            <v>AUTRES PRODUITS MARCHANDS VIA L'AGENT COMPTABLE</v>
          </cell>
          <cell r="G304">
            <v>74031210.5</v>
          </cell>
          <cell r="H304">
            <v>158499327.16</v>
          </cell>
          <cell r="I304">
            <v>0</v>
          </cell>
          <cell r="J304">
            <v>171760723.21</v>
          </cell>
          <cell r="K304">
            <v>232530537.66</v>
          </cell>
          <cell r="L304">
            <v>171760723.21</v>
          </cell>
          <cell r="M304">
            <v>60769814.44999999</v>
          </cell>
        </row>
        <row r="305">
          <cell r="C305" t="str">
            <v>411</v>
          </cell>
          <cell r="D305" t="str">
            <v>4114</v>
          </cell>
          <cell r="E305">
            <v>4114414</v>
          </cell>
          <cell r="F305" t="str">
            <v>AUTRES PRODUITS MARCHANDS VIA LES REGISSEURS</v>
          </cell>
          <cell r="G305">
            <v>3936949.92</v>
          </cell>
          <cell r="H305">
            <v>25601769.91</v>
          </cell>
          <cell r="I305">
            <v>0</v>
          </cell>
          <cell r="J305">
            <v>26773153.12</v>
          </cell>
          <cell r="K305">
            <v>29538719.83</v>
          </cell>
          <cell r="L305">
            <v>26773153.12</v>
          </cell>
          <cell r="M305">
            <v>2765566.709999997</v>
          </cell>
        </row>
        <row r="306">
          <cell r="C306" t="str">
            <v>411</v>
          </cell>
          <cell r="D306" t="str">
            <v>4115</v>
          </cell>
          <cell r="E306">
            <v>4115000</v>
          </cell>
          <cell r="F306" t="str">
            <v>CLIENTS VTES BIENS PR.SERV.PAR INTERM. CPT. SEC. ALSACE-MOS.</v>
          </cell>
          <cell r="G306">
            <v>0</v>
          </cell>
          <cell r="H306">
            <v>0</v>
          </cell>
          <cell r="I306">
            <v>0</v>
          </cell>
          <cell r="J306">
            <v>0</v>
          </cell>
          <cell r="K306">
            <v>0</v>
          </cell>
          <cell r="L306">
            <v>0</v>
          </cell>
          <cell r="M306">
            <v>0</v>
          </cell>
        </row>
        <row r="307">
          <cell r="C307" t="str">
            <v>411</v>
          </cell>
          <cell r="D307" t="str">
            <v>4115</v>
          </cell>
          <cell r="E307">
            <v>4115130</v>
          </cell>
          <cell r="F307" t="str">
            <v>PARTICIPATION DES COMMUNES ET AUTRES PROPR. VIA L'A.C.</v>
          </cell>
          <cell r="G307">
            <v>8866282.8</v>
          </cell>
          <cell r="H307">
            <v>171423624.28</v>
          </cell>
          <cell r="I307">
            <v>0</v>
          </cell>
          <cell r="J307">
            <v>169725545.07</v>
          </cell>
          <cell r="K307">
            <v>180289907.08</v>
          </cell>
          <cell r="L307">
            <v>169725545.07</v>
          </cell>
          <cell r="M307">
            <v>10564362.01000002</v>
          </cell>
        </row>
        <row r="308">
          <cell r="C308" t="str">
            <v>411</v>
          </cell>
          <cell r="D308" t="str">
            <v>4115</v>
          </cell>
          <cell r="E308">
            <v>4115150</v>
          </cell>
          <cell r="F308" t="str">
            <v>PARTICIPATION DES COMMUNES ET AUTRES PROPR. VIA LES C.S.</v>
          </cell>
          <cell r="G308">
            <v>899943.81</v>
          </cell>
          <cell r="H308">
            <v>22877278.22</v>
          </cell>
          <cell r="I308">
            <v>0</v>
          </cell>
          <cell r="J308">
            <v>22827570.52</v>
          </cell>
          <cell r="K308">
            <v>23777222.029999997</v>
          </cell>
          <cell r="L308">
            <v>22827570.52</v>
          </cell>
          <cell r="M308">
            <v>949651.5099999979</v>
          </cell>
        </row>
        <row r="309">
          <cell r="C309" t="str">
            <v>411</v>
          </cell>
          <cell r="D309" t="str">
            <v>4115</v>
          </cell>
          <cell r="E309">
            <v>4115230</v>
          </cell>
          <cell r="F309" t="str">
            <v>COMPENSATEUR DE L'ETAT PAR L'INTERMEDIAIRE DE L'AGENT COMPT.</v>
          </cell>
          <cell r="G309">
            <v>0</v>
          </cell>
          <cell r="H309">
            <v>957000000</v>
          </cell>
          <cell r="I309">
            <v>0</v>
          </cell>
          <cell r="J309">
            <v>957000000</v>
          </cell>
          <cell r="K309">
            <v>957000000</v>
          </cell>
          <cell r="L309">
            <v>957000000</v>
          </cell>
          <cell r="M309">
            <v>0</v>
          </cell>
        </row>
        <row r="310">
          <cell r="C310" t="str">
            <v>413</v>
          </cell>
          <cell r="D310" t="str">
            <v>4130</v>
          </cell>
          <cell r="E310">
            <v>4130000</v>
          </cell>
          <cell r="F310" t="str">
            <v>CLIENTS EFFETS A RECEVOIR - AGENCE COMPTABLE</v>
          </cell>
          <cell r="G310">
            <v>347905226.19</v>
          </cell>
          <cell r="H310">
            <v>507407370.62</v>
          </cell>
          <cell r="I310">
            <v>0</v>
          </cell>
          <cell r="J310">
            <v>738460991.65</v>
          </cell>
          <cell r="K310">
            <v>855312596.81</v>
          </cell>
          <cell r="L310">
            <v>738460991.65</v>
          </cell>
          <cell r="M310">
            <v>116851605.15999997</v>
          </cell>
        </row>
        <row r="311">
          <cell r="C311" t="str">
            <v>413</v>
          </cell>
          <cell r="D311" t="str">
            <v>4135</v>
          </cell>
          <cell r="E311">
            <v>4135000</v>
          </cell>
          <cell r="F311" t="str">
            <v>CLIENTS EFFETS A RECEVOIR - COMPTABLE SECOND. ALSACE-MOSELLE</v>
          </cell>
          <cell r="G311">
            <v>69616666.33</v>
          </cell>
          <cell r="H311">
            <v>183861944.31</v>
          </cell>
          <cell r="I311">
            <v>0</v>
          </cell>
          <cell r="J311">
            <v>176661511.47</v>
          </cell>
          <cell r="K311">
            <v>253478610.64</v>
          </cell>
          <cell r="L311">
            <v>176661511.47</v>
          </cell>
          <cell r="M311">
            <v>76817099.16999999</v>
          </cell>
        </row>
        <row r="312">
          <cell r="C312" t="str">
            <v>418</v>
          </cell>
          <cell r="D312" t="str">
            <v>4181</v>
          </cell>
          <cell r="E312">
            <v>4181000</v>
          </cell>
          <cell r="F312" t="str">
            <v>CLIENTS FACTURES A ETABLIR</v>
          </cell>
          <cell r="G312">
            <v>0</v>
          </cell>
          <cell r="H312">
            <v>253322313.21</v>
          </cell>
          <cell r="I312">
            <v>0</v>
          </cell>
          <cell r="J312">
            <v>291156.31</v>
          </cell>
          <cell r="K312">
            <v>253322313.21</v>
          </cell>
          <cell r="L312">
            <v>291156.31</v>
          </cell>
          <cell r="M312">
            <v>253031156.9</v>
          </cell>
        </row>
        <row r="313">
          <cell r="C313" t="str">
            <v>419</v>
          </cell>
          <cell r="D313" t="str">
            <v>4191</v>
          </cell>
          <cell r="E313">
            <v>4191143</v>
          </cell>
          <cell r="F313" t="str">
            <v>CONVENTIONS DIVERSES CONCLUES A L'ECHELON NATIONAL</v>
          </cell>
          <cell r="G313">
            <v>0</v>
          </cell>
          <cell r="H313">
            <v>13967.09</v>
          </cell>
          <cell r="I313">
            <v>13967.09</v>
          </cell>
          <cell r="J313">
            <v>0</v>
          </cell>
          <cell r="K313">
            <v>13967.09</v>
          </cell>
          <cell r="L313">
            <v>13967.09</v>
          </cell>
          <cell r="M313">
            <v>0</v>
          </cell>
        </row>
        <row r="314">
          <cell r="C314" t="str">
            <v>419</v>
          </cell>
          <cell r="D314" t="str">
            <v>4191</v>
          </cell>
          <cell r="E314">
            <v>4191213</v>
          </cell>
          <cell r="F314" t="str">
            <v>CONVENTIONS DIVERSES CONCLUES A L'ECHELON LOCAL</v>
          </cell>
          <cell r="G314">
            <v>0</v>
          </cell>
          <cell r="H314">
            <v>0</v>
          </cell>
          <cell r="I314">
            <v>34087.34</v>
          </cell>
          <cell r="J314">
            <v>0</v>
          </cell>
          <cell r="K314">
            <v>0</v>
          </cell>
          <cell r="L314">
            <v>34087.34</v>
          </cell>
          <cell r="M314">
            <v>-34087.34</v>
          </cell>
        </row>
        <row r="315">
          <cell r="C315" t="str">
            <v>419</v>
          </cell>
          <cell r="D315" t="str">
            <v>4191</v>
          </cell>
          <cell r="E315">
            <v>4191313</v>
          </cell>
          <cell r="F315" t="str">
            <v>AUTRES CONVENTIONS</v>
          </cell>
          <cell r="G315">
            <v>0</v>
          </cell>
          <cell r="H315">
            <v>108750</v>
          </cell>
          <cell r="I315">
            <v>108750</v>
          </cell>
          <cell r="J315">
            <v>0</v>
          </cell>
          <cell r="K315">
            <v>108750</v>
          </cell>
          <cell r="L315">
            <v>108750</v>
          </cell>
          <cell r="M315">
            <v>0</v>
          </cell>
        </row>
        <row r="316">
          <cell r="C316" t="str">
            <v>419</v>
          </cell>
          <cell r="D316" t="str">
            <v>4198</v>
          </cell>
          <cell r="E316">
            <v>4198000</v>
          </cell>
          <cell r="F316" t="str">
            <v>RABAIS REMISES RISTOURNES A ACCORDER &amp; AUTRES AV.A ETABLIR</v>
          </cell>
          <cell r="G316">
            <v>0</v>
          </cell>
          <cell r="H316">
            <v>1729145.29</v>
          </cell>
          <cell r="I316">
            <v>1729145.29</v>
          </cell>
          <cell r="J316">
            <v>3759625.24</v>
          </cell>
          <cell r="K316">
            <v>1729145.29</v>
          </cell>
          <cell r="L316">
            <v>5488770.53</v>
          </cell>
          <cell r="M316">
            <v>-3759625.24</v>
          </cell>
        </row>
        <row r="317">
          <cell r="C317" t="str">
            <v>421</v>
          </cell>
          <cell r="D317" t="str">
            <v>4211</v>
          </cell>
          <cell r="E317">
            <v>4211500</v>
          </cell>
          <cell r="F317" t="str">
            <v>TRAITEMENTS ET SALAIRES  DEPENSES EFFECTIVES</v>
          </cell>
          <cell r="G317">
            <v>0</v>
          </cell>
          <cell r="H317">
            <v>1750116666.66</v>
          </cell>
          <cell r="I317">
            <v>222670940.12</v>
          </cell>
          <cell r="J317">
            <v>1647897009.02</v>
          </cell>
          <cell r="K317">
            <v>1750116666.66</v>
          </cell>
          <cell r="L317">
            <v>1870567949.1399999</v>
          </cell>
          <cell r="M317">
            <v>-120451282.47999978</v>
          </cell>
        </row>
        <row r="318">
          <cell r="C318" t="str">
            <v>421</v>
          </cell>
          <cell r="D318" t="str">
            <v>4211</v>
          </cell>
          <cell r="E318">
            <v>4211600</v>
          </cell>
          <cell r="F318" t="str">
            <v>TRAITEMENTS ET SALAIRES    OPERATIONS  INTERNES</v>
          </cell>
          <cell r="G318">
            <v>0</v>
          </cell>
          <cell r="H318">
            <v>763725387.41</v>
          </cell>
          <cell r="I318">
            <v>91492391.13</v>
          </cell>
          <cell r="J318">
            <v>736977648.34</v>
          </cell>
          <cell r="K318">
            <v>763725387.41</v>
          </cell>
          <cell r="L318">
            <v>828470039.47</v>
          </cell>
          <cell r="M318">
            <v>-64744652.06000006</v>
          </cell>
        </row>
        <row r="319">
          <cell r="C319" t="str">
            <v>421</v>
          </cell>
          <cell r="D319" t="str">
            <v>4212</v>
          </cell>
          <cell r="E319">
            <v>4212000</v>
          </cell>
          <cell r="F319" t="str">
            <v>REMUNERATIONS ACCESSOIRES DES INGENIEURS</v>
          </cell>
          <cell r="G319">
            <v>0</v>
          </cell>
          <cell r="H319">
            <v>2813868</v>
          </cell>
          <cell r="I319">
            <v>5838934.49</v>
          </cell>
          <cell r="J319">
            <v>0</v>
          </cell>
          <cell r="K319">
            <v>2813868</v>
          </cell>
          <cell r="L319">
            <v>5838934.49</v>
          </cell>
          <cell r="M319">
            <v>-3025066.49</v>
          </cell>
        </row>
        <row r="320">
          <cell r="C320" t="str">
            <v>421</v>
          </cell>
          <cell r="D320" t="str">
            <v>4213</v>
          </cell>
          <cell r="E320">
            <v>4213000</v>
          </cell>
          <cell r="F320" t="str">
            <v>REMUNERATIONS ACCESSOIRES DES PERSONNELS TECHNIQUES</v>
          </cell>
          <cell r="G320">
            <v>0</v>
          </cell>
          <cell r="H320">
            <v>0</v>
          </cell>
          <cell r="I320">
            <v>37060503.15</v>
          </cell>
          <cell r="J320">
            <v>0</v>
          </cell>
          <cell r="K320">
            <v>0</v>
          </cell>
          <cell r="L320">
            <v>37060503.15</v>
          </cell>
          <cell r="M320">
            <v>-37060503.15</v>
          </cell>
        </row>
        <row r="321">
          <cell r="C321" t="str">
            <v>421</v>
          </cell>
          <cell r="D321" t="str">
            <v>4214</v>
          </cell>
          <cell r="E321">
            <v>4214000</v>
          </cell>
          <cell r="F321" t="str">
            <v>ABONDEMENT &amp; INDEMNITES DES PERSONNELS ADMINISTRATIFS</v>
          </cell>
          <cell r="G321">
            <v>0</v>
          </cell>
          <cell r="H321">
            <v>0</v>
          </cell>
          <cell r="I321">
            <v>3410448.93</v>
          </cell>
          <cell r="J321">
            <v>0</v>
          </cell>
          <cell r="K321">
            <v>0</v>
          </cell>
          <cell r="L321">
            <v>3410448.93</v>
          </cell>
          <cell r="M321">
            <v>-3410448.93</v>
          </cell>
        </row>
        <row r="322">
          <cell r="C322" t="str">
            <v>421</v>
          </cell>
          <cell r="D322" t="str">
            <v>4215</v>
          </cell>
          <cell r="E322">
            <v>4215000</v>
          </cell>
          <cell r="F322" t="str">
            <v>GRATIFICATIONS POUR TRAVAUX D AMELIORATION</v>
          </cell>
          <cell r="G322">
            <v>0</v>
          </cell>
          <cell r="H322">
            <v>0</v>
          </cell>
          <cell r="I322">
            <v>1201590.79</v>
          </cell>
          <cell r="J322">
            <v>0</v>
          </cell>
          <cell r="K322">
            <v>0</v>
          </cell>
          <cell r="L322">
            <v>1201590.79</v>
          </cell>
          <cell r="M322">
            <v>-1201590.79</v>
          </cell>
        </row>
        <row r="323">
          <cell r="C323" t="str">
            <v>421</v>
          </cell>
          <cell r="D323" t="str">
            <v>4216</v>
          </cell>
          <cell r="E323">
            <v>4216000</v>
          </cell>
          <cell r="F323" t="str">
            <v>INDEMNITES D EXPLOITATION EN REGIE</v>
          </cell>
          <cell r="G323">
            <v>0</v>
          </cell>
          <cell r="H323">
            <v>0</v>
          </cell>
          <cell r="I323">
            <v>4098323.35</v>
          </cell>
          <cell r="J323">
            <v>0</v>
          </cell>
          <cell r="K323">
            <v>0</v>
          </cell>
          <cell r="L323">
            <v>4098323.35</v>
          </cell>
          <cell r="M323">
            <v>-4098323.35</v>
          </cell>
        </row>
        <row r="324">
          <cell r="C324" t="str">
            <v>423</v>
          </cell>
          <cell r="D324" t="str">
            <v>4231</v>
          </cell>
          <cell r="E324">
            <v>4231100</v>
          </cell>
          <cell r="F324" t="str">
            <v>PRETS POUR ACQUISITION DE MOYENS DE TRANSPORT</v>
          </cell>
          <cell r="G324">
            <v>0</v>
          </cell>
          <cell r="H324">
            <v>1367000</v>
          </cell>
          <cell r="I324">
            <v>0</v>
          </cell>
          <cell r="J324">
            <v>1367000</v>
          </cell>
          <cell r="K324">
            <v>1367000</v>
          </cell>
          <cell r="L324">
            <v>1367000</v>
          </cell>
          <cell r="M324">
            <v>0</v>
          </cell>
        </row>
        <row r="325">
          <cell r="C325" t="str">
            <v>423</v>
          </cell>
          <cell r="D325" t="str">
            <v>4231</v>
          </cell>
          <cell r="E325">
            <v>4231200</v>
          </cell>
          <cell r="F325" t="str">
            <v>PRETS SOCIAUX A L HABITAT</v>
          </cell>
          <cell r="G325">
            <v>0</v>
          </cell>
          <cell r="H325">
            <v>676560</v>
          </cell>
          <cell r="I325">
            <v>0</v>
          </cell>
          <cell r="J325">
            <v>676560</v>
          </cell>
          <cell r="K325">
            <v>676560</v>
          </cell>
          <cell r="L325">
            <v>676560</v>
          </cell>
          <cell r="M325">
            <v>0</v>
          </cell>
        </row>
        <row r="326">
          <cell r="C326" t="str">
            <v>423</v>
          </cell>
          <cell r="D326" t="str">
            <v>4231</v>
          </cell>
          <cell r="E326">
            <v>4231300</v>
          </cell>
          <cell r="F326" t="str">
            <v>PRETS SOCIAUX EXCEPTIONNELS</v>
          </cell>
          <cell r="G326">
            <v>0</v>
          </cell>
          <cell r="H326">
            <v>851997.72</v>
          </cell>
          <cell r="I326">
            <v>0</v>
          </cell>
          <cell r="J326">
            <v>851997.72</v>
          </cell>
          <cell r="K326">
            <v>851997.72</v>
          </cell>
          <cell r="L326">
            <v>851997.72</v>
          </cell>
          <cell r="M326">
            <v>0</v>
          </cell>
        </row>
        <row r="327">
          <cell r="C327" t="str">
            <v>423</v>
          </cell>
          <cell r="D327" t="str">
            <v>4232</v>
          </cell>
          <cell r="E327">
            <v>4232120</v>
          </cell>
          <cell r="F327" t="str">
            <v>PRETS POUR ACQUISITION DE MOYENS DE TRANSPORT - CAPITAL</v>
          </cell>
          <cell r="G327">
            <v>0</v>
          </cell>
          <cell r="H327">
            <v>2059160.38</v>
          </cell>
          <cell r="I327">
            <v>0</v>
          </cell>
          <cell r="J327">
            <v>2059160.38</v>
          </cell>
          <cell r="K327">
            <v>2059160.38</v>
          </cell>
          <cell r="L327">
            <v>2059160.38</v>
          </cell>
          <cell r="M327">
            <v>0</v>
          </cell>
        </row>
        <row r="328">
          <cell r="C328" t="str">
            <v>423</v>
          </cell>
          <cell r="D328" t="str">
            <v>4232</v>
          </cell>
          <cell r="E328">
            <v>4232170</v>
          </cell>
          <cell r="F328" t="str">
            <v>PRETS POUR ACQUISITION DE MOYENS DE TRANSPORT - INTERETS</v>
          </cell>
          <cell r="G328">
            <v>0</v>
          </cell>
          <cell r="H328">
            <v>170618.73</v>
          </cell>
          <cell r="I328">
            <v>0</v>
          </cell>
          <cell r="J328">
            <v>170618.73</v>
          </cell>
          <cell r="K328">
            <v>170618.73</v>
          </cell>
          <cell r="L328">
            <v>170618.73</v>
          </cell>
          <cell r="M328">
            <v>0</v>
          </cell>
        </row>
        <row r="329">
          <cell r="C329" t="str">
            <v>423</v>
          </cell>
          <cell r="D329" t="str">
            <v>4232</v>
          </cell>
          <cell r="E329">
            <v>4232200</v>
          </cell>
          <cell r="F329" t="str">
            <v>PRETS SOCIAUX A L HABITAT</v>
          </cell>
          <cell r="G329">
            <v>0</v>
          </cell>
          <cell r="H329">
            <v>788166.73</v>
          </cell>
          <cell r="I329">
            <v>0</v>
          </cell>
          <cell r="J329">
            <v>788166.73</v>
          </cell>
          <cell r="K329">
            <v>788166.73</v>
          </cell>
          <cell r="L329">
            <v>788166.73</v>
          </cell>
          <cell r="M329">
            <v>0</v>
          </cell>
        </row>
        <row r="330">
          <cell r="C330" t="str">
            <v>423</v>
          </cell>
          <cell r="D330" t="str">
            <v>4232</v>
          </cell>
          <cell r="E330">
            <v>4232300</v>
          </cell>
          <cell r="F330" t="str">
            <v>PRETS SOCIAUX EXCEPTIONNELS</v>
          </cell>
          <cell r="G330">
            <v>0</v>
          </cell>
          <cell r="H330">
            <v>738220.75</v>
          </cell>
          <cell r="I330">
            <v>0</v>
          </cell>
          <cell r="J330">
            <v>738220.75</v>
          </cell>
          <cell r="K330">
            <v>738220.75</v>
          </cell>
          <cell r="L330">
            <v>738220.75</v>
          </cell>
          <cell r="M330">
            <v>0</v>
          </cell>
        </row>
        <row r="331">
          <cell r="C331" t="str">
            <v>423</v>
          </cell>
          <cell r="D331" t="str">
            <v>4232</v>
          </cell>
          <cell r="E331">
            <v>4232420</v>
          </cell>
          <cell r="F331" t="str">
            <v>PRETS COMPLEMENTAIRES A LA CONSTRUCTION CAPITAL</v>
          </cell>
          <cell r="G331">
            <v>0</v>
          </cell>
          <cell r="H331">
            <v>1211929.42</v>
          </cell>
          <cell r="I331">
            <v>0</v>
          </cell>
          <cell r="J331">
            <v>1211929.42</v>
          </cell>
          <cell r="K331">
            <v>1211929.42</v>
          </cell>
          <cell r="L331">
            <v>1211929.42</v>
          </cell>
          <cell r="M331">
            <v>0</v>
          </cell>
        </row>
        <row r="332">
          <cell r="C332" t="str">
            <v>423</v>
          </cell>
          <cell r="D332" t="str">
            <v>4232</v>
          </cell>
          <cell r="E332">
            <v>4232470</v>
          </cell>
          <cell r="F332" t="str">
            <v>PRETS COMPLEMENTAIRES A LA CONSTRUCTION INTERETS</v>
          </cell>
          <cell r="G332">
            <v>0</v>
          </cell>
          <cell r="H332">
            <v>128617.51</v>
          </cell>
          <cell r="I332">
            <v>0</v>
          </cell>
          <cell r="J332">
            <v>128617.51</v>
          </cell>
          <cell r="K332">
            <v>128617.51</v>
          </cell>
          <cell r="L332">
            <v>128617.51</v>
          </cell>
          <cell r="M332">
            <v>0</v>
          </cell>
        </row>
        <row r="333">
          <cell r="C333" t="str">
            <v>423</v>
          </cell>
          <cell r="D333" t="str">
            <v>4233</v>
          </cell>
          <cell r="E333">
            <v>4233000</v>
          </cell>
          <cell r="F333" t="str">
            <v>REMBOURSEMENTS DE PRETS A CLASSER</v>
          </cell>
          <cell r="G333">
            <v>0</v>
          </cell>
          <cell r="H333">
            <v>338786.01</v>
          </cell>
          <cell r="I333">
            <v>144133.27</v>
          </cell>
          <cell r="J333">
            <v>373645.07</v>
          </cell>
          <cell r="K333">
            <v>338786.01</v>
          </cell>
          <cell r="L333">
            <v>517778.33999999997</v>
          </cell>
          <cell r="M333">
            <v>-178992.32999999996</v>
          </cell>
        </row>
        <row r="334">
          <cell r="C334" t="str">
            <v>425</v>
          </cell>
          <cell r="D334" t="str">
            <v>4251</v>
          </cell>
          <cell r="E334">
            <v>4251000</v>
          </cell>
          <cell r="F334" t="str">
            <v>PERSONNEL ADMINISTRATIF ACOMPTES</v>
          </cell>
          <cell r="G334">
            <v>104210.5</v>
          </cell>
          <cell r="H334">
            <v>256477.3</v>
          </cell>
          <cell r="I334">
            <v>0</v>
          </cell>
          <cell r="J334">
            <v>296367.8</v>
          </cell>
          <cell r="K334">
            <v>360687.8</v>
          </cell>
          <cell r="L334">
            <v>296367.8</v>
          </cell>
          <cell r="M334">
            <v>64320</v>
          </cell>
        </row>
        <row r="335">
          <cell r="C335" t="str">
            <v>425</v>
          </cell>
          <cell r="D335" t="str">
            <v>4253</v>
          </cell>
          <cell r="E335">
            <v>4253000</v>
          </cell>
          <cell r="F335" t="str">
            <v>O.F. - AVANCES SUR RAPPEL IRCANTEC (COT. SAL.)</v>
          </cell>
          <cell r="G335">
            <v>1472865.99</v>
          </cell>
          <cell r="H335">
            <v>0</v>
          </cell>
          <cell r="I335">
            <v>0</v>
          </cell>
          <cell r="J335">
            <v>476258.58</v>
          </cell>
          <cell r="K335">
            <v>1472865.99</v>
          </cell>
          <cell r="L335">
            <v>476258.58</v>
          </cell>
          <cell r="M335">
            <v>996607.4099999999</v>
          </cell>
        </row>
        <row r="336">
          <cell r="C336" t="str">
            <v>426</v>
          </cell>
          <cell r="D336" t="str">
            <v>4261</v>
          </cell>
          <cell r="E336">
            <v>4261000</v>
          </cell>
          <cell r="F336" t="str">
            <v>DEPOTS  PERSONNEL ADMINISTRATIF</v>
          </cell>
          <cell r="G336">
            <v>0</v>
          </cell>
          <cell r="H336">
            <v>250096.51</v>
          </cell>
          <cell r="I336">
            <v>566517.31</v>
          </cell>
          <cell r="J336">
            <v>328783.44</v>
          </cell>
          <cell r="K336">
            <v>250096.51</v>
          </cell>
          <cell r="L336">
            <v>895300.75</v>
          </cell>
          <cell r="M336">
            <v>-645204.24</v>
          </cell>
        </row>
        <row r="337">
          <cell r="C337" t="str">
            <v>426</v>
          </cell>
          <cell r="D337" t="str">
            <v>4267</v>
          </cell>
          <cell r="E337">
            <v>4267000</v>
          </cell>
          <cell r="F337" t="str">
            <v>DEPOT PERSONNEL ADMINISTRATIF PART SALARIALE</v>
          </cell>
          <cell r="G337">
            <v>0</v>
          </cell>
          <cell r="H337">
            <v>4429643.06</v>
          </cell>
          <cell r="I337">
            <v>783225.57</v>
          </cell>
          <cell r="J337">
            <v>4719824.33</v>
          </cell>
          <cell r="K337">
            <v>4429643.06</v>
          </cell>
          <cell r="L337">
            <v>5503049.9</v>
          </cell>
          <cell r="M337">
            <v>-1073406.8400000008</v>
          </cell>
        </row>
        <row r="338">
          <cell r="C338" t="str">
            <v>427</v>
          </cell>
          <cell r="D338" t="str">
            <v>4270</v>
          </cell>
          <cell r="E338">
            <v>4270000</v>
          </cell>
          <cell r="F338" t="str">
            <v>PERSONNEL OPPOSITTONS</v>
          </cell>
          <cell r="G338">
            <v>0</v>
          </cell>
          <cell r="H338">
            <v>1635757.89</v>
          </cell>
          <cell r="I338">
            <v>3396.64</v>
          </cell>
          <cell r="J338">
            <v>1753577.88</v>
          </cell>
          <cell r="K338">
            <v>1635757.89</v>
          </cell>
          <cell r="L338">
            <v>1756974.5199999998</v>
          </cell>
          <cell r="M338">
            <v>-121216.62999999989</v>
          </cell>
        </row>
        <row r="339">
          <cell r="C339" t="str">
            <v>428</v>
          </cell>
          <cell r="D339" t="str">
            <v>4282</v>
          </cell>
          <cell r="E339">
            <v>4282000</v>
          </cell>
          <cell r="F339" t="str">
            <v>DETTES PROVISIONNEES POUR CONGES A PAYER</v>
          </cell>
          <cell r="G339">
            <v>0</v>
          </cell>
          <cell r="H339">
            <v>0</v>
          </cell>
          <cell r="I339">
            <v>0</v>
          </cell>
          <cell r="J339">
            <v>40671096</v>
          </cell>
          <cell r="K339">
            <v>0</v>
          </cell>
          <cell r="L339">
            <v>40671096</v>
          </cell>
          <cell r="M339">
            <v>-40671096</v>
          </cell>
        </row>
        <row r="340">
          <cell r="C340" t="str">
            <v>428</v>
          </cell>
          <cell r="D340" t="str">
            <v>4286</v>
          </cell>
          <cell r="E340">
            <v>4286000</v>
          </cell>
          <cell r="F340" t="str">
            <v>AUTRES CHARGES A PAYER</v>
          </cell>
          <cell r="G340">
            <v>0</v>
          </cell>
          <cell r="H340">
            <v>1209208</v>
          </cell>
          <cell r="I340">
            <v>25885984.26</v>
          </cell>
          <cell r="J340">
            <v>1080373.44</v>
          </cell>
          <cell r="K340">
            <v>1209208</v>
          </cell>
          <cell r="L340">
            <v>26966357.700000003</v>
          </cell>
          <cell r="M340">
            <v>-25757149.700000003</v>
          </cell>
        </row>
        <row r="341">
          <cell r="C341" t="str">
            <v>429</v>
          </cell>
          <cell r="D341" t="str">
            <v>4291</v>
          </cell>
          <cell r="E341">
            <v>4291200</v>
          </cell>
          <cell r="F341" t="str">
            <v>REGISSEURS</v>
          </cell>
          <cell r="G341">
            <v>7189.26</v>
          </cell>
          <cell r="H341">
            <v>0</v>
          </cell>
          <cell r="I341">
            <v>0</v>
          </cell>
          <cell r="J341">
            <v>10267.26</v>
          </cell>
          <cell r="K341">
            <v>7189.26</v>
          </cell>
          <cell r="L341">
            <v>10267.26</v>
          </cell>
          <cell r="M341">
            <v>-3078</v>
          </cell>
        </row>
        <row r="342">
          <cell r="C342" t="str">
            <v>431</v>
          </cell>
          <cell r="D342" t="str">
            <v>4311</v>
          </cell>
          <cell r="E342">
            <v>4311000</v>
          </cell>
          <cell r="F342" t="str">
            <v>COTISATIONS DU PERSONNEL</v>
          </cell>
          <cell r="G342">
            <v>0</v>
          </cell>
          <cell r="H342">
            <v>11913291</v>
          </cell>
          <cell r="I342">
            <v>2018.81</v>
          </cell>
          <cell r="J342">
            <v>12736291</v>
          </cell>
          <cell r="K342">
            <v>11913291</v>
          </cell>
          <cell r="L342">
            <v>12738309.81</v>
          </cell>
          <cell r="M342">
            <v>-825018.8100000005</v>
          </cell>
        </row>
        <row r="343">
          <cell r="C343" t="str">
            <v>431</v>
          </cell>
          <cell r="D343" t="str">
            <v>4312</v>
          </cell>
          <cell r="E343">
            <v>4312000</v>
          </cell>
          <cell r="F343" t="str">
            <v>COTISATIONS DE L ETABLISSEMENT</v>
          </cell>
          <cell r="G343">
            <v>0</v>
          </cell>
          <cell r="H343">
            <v>18610294</v>
          </cell>
          <cell r="I343">
            <v>300</v>
          </cell>
          <cell r="J343">
            <v>20151693</v>
          </cell>
          <cell r="K343">
            <v>18610294</v>
          </cell>
          <cell r="L343">
            <v>20151993</v>
          </cell>
          <cell r="M343">
            <v>-1541699</v>
          </cell>
        </row>
        <row r="344">
          <cell r="C344" t="str">
            <v>437</v>
          </cell>
          <cell r="D344" t="str">
            <v>4371</v>
          </cell>
          <cell r="E344">
            <v>4371000</v>
          </cell>
          <cell r="F344" t="str">
            <v>VERSEMENT AU PROFIT DES TRANSPORTS EN COMMUN</v>
          </cell>
          <cell r="G344">
            <v>0</v>
          </cell>
          <cell r="H344">
            <v>1389381</v>
          </cell>
          <cell r="I344">
            <v>261.19</v>
          </cell>
          <cell r="J344">
            <v>1506929</v>
          </cell>
          <cell r="K344">
            <v>1389381</v>
          </cell>
          <cell r="L344">
            <v>1507190.19</v>
          </cell>
          <cell r="M344">
            <v>-117809.18999999994</v>
          </cell>
        </row>
        <row r="345">
          <cell r="C345" t="str">
            <v>437</v>
          </cell>
          <cell r="D345" t="str">
            <v>4372</v>
          </cell>
          <cell r="E345">
            <v>4372000</v>
          </cell>
          <cell r="F345" t="str">
            <v>VERSEMENT DU FONDS NATIONAL DE SOLIDARITE</v>
          </cell>
          <cell r="G345">
            <v>228173.64</v>
          </cell>
          <cell r="H345">
            <v>1049695.07</v>
          </cell>
          <cell r="I345">
            <v>0</v>
          </cell>
          <cell r="J345">
            <v>1277868.71</v>
          </cell>
          <cell r="K345">
            <v>1277868.71</v>
          </cell>
          <cell r="L345">
            <v>1277868.71</v>
          </cell>
          <cell r="M345">
            <v>0</v>
          </cell>
        </row>
        <row r="346">
          <cell r="C346" t="str">
            <v>437</v>
          </cell>
          <cell r="D346" t="str">
            <v>4373</v>
          </cell>
          <cell r="E346">
            <v>4373100</v>
          </cell>
          <cell r="F346" t="str">
            <v>IRCANTEC - RAPPEL SUR LES DOM (COT. PAT.)</v>
          </cell>
          <cell r="G346">
            <v>0</v>
          </cell>
          <cell r="H346">
            <v>868223.4</v>
          </cell>
          <cell r="I346">
            <v>1157631.16</v>
          </cell>
          <cell r="J346">
            <v>0</v>
          </cell>
          <cell r="K346">
            <v>868223.4</v>
          </cell>
          <cell r="L346">
            <v>1157631.16</v>
          </cell>
          <cell r="M346">
            <v>-289407.7599999999</v>
          </cell>
        </row>
        <row r="347">
          <cell r="C347" t="str">
            <v>437</v>
          </cell>
          <cell r="D347" t="str">
            <v>4373</v>
          </cell>
          <cell r="E347">
            <v>4373200</v>
          </cell>
          <cell r="F347" t="str">
            <v>IRCANTEC - RAPPEL SUR LES DOM (COT. SAL.)</v>
          </cell>
          <cell r="G347">
            <v>0</v>
          </cell>
          <cell r="H347">
            <v>578279.61</v>
          </cell>
          <cell r="I347">
            <v>771039.48</v>
          </cell>
          <cell r="J347">
            <v>0</v>
          </cell>
          <cell r="K347">
            <v>578279.61</v>
          </cell>
          <cell r="L347">
            <v>771039.48</v>
          </cell>
          <cell r="M347">
            <v>-192759.87</v>
          </cell>
        </row>
        <row r="348">
          <cell r="C348" t="str">
            <v>438</v>
          </cell>
          <cell r="D348" t="str">
            <v>4386</v>
          </cell>
          <cell r="E348">
            <v>4386000</v>
          </cell>
          <cell r="F348" t="str">
            <v>CHARGES A PAYER</v>
          </cell>
          <cell r="G348">
            <v>0</v>
          </cell>
          <cell r="H348">
            <v>311660973.68</v>
          </cell>
          <cell r="I348">
            <v>312069998.68</v>
          </cell>
          <cell r="J348">
            <v>324959575.99</v>
          </cell>
          <cell r="K348">
            <v>311660973.68</v>
          </cell>
          <cell r="L348">
            <v>637029574.6700001</v>
          </cell>
          <cell r="M348">
            <v>-325368600.99000007</v>
          </cell>
        </row>
        <row r="349">
          <cell r="C349" t="str">
            <v>441</v>
          </cell>
          <cell r="D349" t="str">
            <v>4411</v>
          </cell>
          <cell r="E349">
            <v>4411300</v>
          </cell>
          <cell r="F349" t="str">
            <v>SUBVENTIONS PAR L'INTERMEDIAIRE DE L'AGENT COMPTABLE</v>
          </cell>
          <cell r="G349">
            <v>138962302.34</v>
          </cell>
          <cell r="H349">
            <v>369413534.71</v>
          </cell>
          <cell r="I349">
            <v>0</v>
          </cell>
          <cell r="J349">
            <v>438626111.45</v>
          </cell>
          <cell r="K349">
            <v>508375837.04999995</v>
          </cell>
          <cell r="L349">
            <v>438626111.45</v>
          </cell>
          <cell r="M349">
            <v>69749725.59999996</v>
          </cell>
        </row>
        <row r="350">
          <cell r="C350" t="str">
            <v>443</v>
          </cell>
          <cell r="D350" t="str">
            <v>4431</v>
          </cell>
          <cell r="E350">
            <v>4431400</v>
          </cell>
          <cell r="F350" t="str">
            <v>PART.TRAV.EQUIPEMENT ET AMELIORATION PUBLIC EN FD  ETAT</v>
          </cell>
          <cell r="G350">
            <v>1384425.7</v>
          </cell>
          <cell r="H350">
            <v>4259788.4</v>
          </cell>
          <cell r="I350">
            <v>0</v>
          </cell>
          <cell r="J350">
            <v>2748965.67</v>
          </cell>
          <cell r="K350">
            <v>5644214.100000001</v>
          </cell>
          <cell r="L350">
            <v>2748965.67</v>
          </cell>
          <cell r="M350">
            <v>2895248.4300000006</v>
          </cell>
        </row>
        <row r="351">
          <cell r="C351" t="str">
            <v>443</v>
          </cell>
          <cell r="D351" t="str">
            <v>4432</v>
          </cell>
          <cell r="E351">
            <v>4432000</v>
          </cell>
          <cell r="F351" t="str">
            <v>OPERATIONS PARTICULIERES AVEC ETAT COLLECTIVITES PUBLIQUES</v>
          </cell>
          <cell r="G351">
            <v>45127648.2</v>
          </cell>
          <cell r="H351">
            <v>70366522.14</v>
          </cell>
          <cell r="I351">
            <v>0</v>
          </cell>
          <cell r="J351">
            <v>72903814.56</v>
          </cell>
          <cell r="K351">
            <v>115494170.34</v>
          </cell>
          <cell r="L351">
            <v>72903814.56</v>
          </cell>
          <cell r="M351">
            <v>42590355.78</v>
          </cell>
        </row>
        <row r="352">
          <cell r="C352" t="str">
            <v>443</v>
          </cell>
          <cell r="D352" t="str">
            <v>4433</v>
          </cell>
          <cell r="E352">
            <v>4433000</v>
          </cell>
          <cell r="F352" t="str">
            <v>UNION EUROPEENNE</v>
          </cell>
          <cell r="G352">
            <v>852036</v>
          </cell>
          <cell r="H352">
            <v>1990194.38</v>
          </cell>
          <cell r="I352">
            <v>0</v>
          </cell>
          <cell r="J352">
            <v>1791893.99</v>
          </cell>
          <cell r="K352">
            <v>2842230.38</v>
          </cell>
          <cell r="L352">
            <v>1791893.99</v>
          </cell>
          <cell r="M352">
            <v>1050336.39</v>
          </cell>
        </row>
        <row r="353">
          <cell r="C353" t="str">
            <v>444</v>
          </cell>
          <cell r="D353" t="str">
            <v>4441</v>
          </cell>
          <cell r="E353">
            <v>4441000</v>
          </cell>
          <cell r="F353" t="str">
            <v>IMPOTS SUR LES BENEFICES</v>
          </cell>
          <cell r="G353">
            <v>725133.77</v>
          </cell>
          <cell r="H353">
            <v>205000</v>
          </cell>
          <cell r="I353">
            <v>0</v>
          </cell>
          <cell r="J353">
            <v>0</v>
          </cell>
          <cell r="K353">
            <v>930133.77</v>
          </cell>
          <cell r="L353">
            <v>0</v>
          </cell>
          <cell r="M353">
            <v>930133.77</v>
          </cell>
        </row>
        <row r="354">
          <cell r="C354" t="str">
            <v>444</v>
          </cell>
          <cell r="D354" t="str">
            <v>4442</v>
          </cell>
          <cell r="E354">
            <v>4442000</v>
          </cell>
          <cell r="F354" t="str">
            <v>CREDIT D'IMPOTS RECHERCHES A IMPUTER</v>
          </cell>
          <cell r="G354">
            <v>2565499</v>
          </cell>
          <cell r="H354">
            <v>0</v>
          </cell>
          <cell r="I354">
            <v>0</v>
          </cell>
          <cell r="J354">
            <v>0</v>
          </cell>
          <cell r="K354">
            <v>2565499</v>
          </cell>
          <cell r="L354">
            <v>0</v>
          </cell>
          <cell r="M354">
            <v>2565499</v>
          </cell>
        </row>
        <row r="355">
          <cell r="C355" t="str">
            <v>445</v>
          </cell>
          <cell r="D355" t="str">
            <v>4455</v>
          </cell>
          <cell r="E355">
            <v>4455100</v>
          </cell>
          <cell r="F355" t="str">
            <v>TVA DECAISSEE FRANCE CONTINENTALE</v>
          </cell>
          <cell r="G355">
            <v>0</v>
          </cell>
          <cell r="H355">
            <v>368381772.7</v>
          </cell>
          <cell r="I355">
            <v>14071896.47</v>
          </cell>
          <cell r="J355">
            <v>374378184.1</v>
          </cell>
          <cell r="K355">
            <v>368381772.7</v>
          </cell>
          <cell r="L355">
            <v>388450080.57000005</v>
          </cell>
          <cell r="M355">
            <v>-20068307.870000064</v>
          </cell>
        </row>
        <row r="356">
          <cell r="C356" t="str">
            <v>445</v>
          </cell>
          <cell r="D356" t="str">
            <v>4455</v>
          </cell>
          <cell r="E356">
            <v>4455700</v>
          </cell>
          <cell r="F356" t="str">
            <v>TVA RETENUE A LA SOURCE</v>
          </cell>
          <cell r="G356">
            <v>0</v>
          </cell>
          <cell r="H356">
            <v>765</v>
          </cell>
          <cell r="I356">
            <v>1202.84</v>
          </cell>
          <cell r="J356">
            <v>8904.86</v>
          </cell>
          <cell r="K356">
            <v>765</v>
          </cell>
          <cell r="L356">
            <v>10107.7</v>
          </cell>
          <cell r="M356">
            <v>-9342.7</v>
          </cell>
        </row>
        <row r="357">
          <cell r="C357" t="str">
            <v>445</v>
          </cell>
          <cell r="D357" t="str">
            <v>4456</v>
          </cell>
          <cell r="E357">
            <v>4456200</v>
          </cell>
          <cell r="F357" t="str">
            <v>TVA DEDUCTIBLE IMMOB</v>
          </cell>
          <cell r="G357">
            <v>0</v>
          </cell>
          <cell r="H357">
            <v>19738184.45</v>
          </cell>
          <cell r="I357">
            <v>0</v>
          </cell>
          <cell r="J357">
            <v>19738184.45</v>
          </cell>
          <cell r="K357">
            <v>19738184.45</v>
          </cell>
          <cell r="L357">
            <v>19738184.45</v>
          </cell>
          <cell r="M357">
            <v>0</v>
          </cell>
        </row>
        <row r="358">
          <cell r="C358" t="str">
            <v>445</v>
          </cell>
          <cell r="D358" t="str">
            <v>4456</v>
          </cell>
          <cell r="E358">
            <v>4456300</v>
          </cell>
          <cell r="F358" t="str">
            <v>TVA TRANSFEREE PAR D AUTRES ENTREPRISES</v>
          </cell>
          <cell r="G358">
            <v>0</v>
          </cell>
          <cell r="H358">
            <v>400292.65</v>
          </cell>
          <cell r="I358">
            <v>0</v>
          </cell>
          <cell r="J358">
            <v>400292.65</v>
          </cell>
          <cell r="K358">
            <v>400292.65</v>
          </cell>
          <cell r="L358">
            <v>400292.65</v>
          </cell>
          <cell r="M358">
            <v>0</v>
          </cell>
        </row>
        <row r="359">
          <cell r="C359" t="str">
            <v>445</v>
          </cell>
          <cell r="D359" t="str">
            <v>4456</v>
          </cell>
          <cell r="E359">
            <v>4456600</v>
          </cell>
          <cell r="F359" t="str">
            <v>TVA DEDUCTIBLE AUTRES BIENS</v>
          </cell>
          <cell r="G359">
            <v>0</v>
          </cell>
          <cell r="H359">
            <v>133575499.39</v>
          </cell>
          <cell r="I359">
            <v>0</v>
          </cell>
          <cell r="J359">
            <v>133575499.39</v>
          </cell>
          <cell r="K359">
            <v>133575499.39</v>
          </cell>
          <cell r="L359">
            <v>133575499.39</v>
          </cell>
          <cell r="M359">
            <v>0</v>
          </cell>
        </row>
        <row r="360">
          <cell r="C360" t="str">
            <v>445</v>
          </cell>
          <cell r="D360" t="str">
            <v>4456</v>
          </cell>
          <cell r="E360">
            <v>4456700</v>
          </cell>
          <cell r="F360" t="str">
            <v>TVA A REIMPUTER PROVENANT CREANCES IRRECOUVRABLES</v>
          </cell>
          <cell r="G360">
            <v>0</v>
          </cell>
          <cell r="H360">
            <v>2023381.7</v>
          </cell>
          <cell r="I360">
            <v>0</v>
          </cell>
          <cell r="J360">
            <v>2023381.7</v>
          </cell>
          <cell r="K360">
            <v>2023381.7</v>
          </cell>
          <cell r="L360">
            <v>2023381.7</v>
          </cell>
          <cell r="M360">
            <v>0</v>
          </cell>
        </row>
        <row r="361">
          <cell r="C361" t="str">
            <v>445</v>
          </cell>
          <cell r="D361" t="str">
            <v>4457</v>
          </cell>
          <cell r="E361">
            <v>4457110</v>
          </cell>
          <cell r="F361" t="str">
            <v>TAUX SUPER REDUIT</v>
          </cell>
          <cell r="G361">
            <v>0</v>
          </cell>
          <cell r="H361">
            <v>62756375.38</v>
          </cell>
          <cell r="I361">
            <v>0</v>
          </cell>
          <cell r="J361">
            <v>62756375.38</v>
          </cell>
          <cell r="K361">
            <v>62756375.38</v>
          </cell>
          <cell r="L361">
            <v>62756375.38</v>
          </cell>
          <cell r="M361">
            <v>0</v>
          </cell>
        </row>
        <row r="362">
          <cell r="C362" t="str">
            <v>445</v>
          </cell>
          <cell r="D362" t="str">
            <v>4457</v>
          </cell>
          <cell r="E362">
            <v>4457130</v>
          </cell>
          <cell r="F362" t="str">
            <v>TVA TX NORMAL FRANCE CONTINENTALE (19,60% A/C DU 01/04/2000)</v>
          </cell>
          <cell r="G362">
            <v>0</v>
          </cell>
          <cell r="H362">
            <v>310053196.64</v>
          </cell>
          <cell r="I362">
            <v>0</v>
          </cell>
          <cell r="J362">
            <v>310053196.64</v>
          </cell>
          <cell r="K362">
            <v>310053196.64</v>
          </cell>
          <cell r="L362">
            <v>310053196.64</v>
          </cell>
          <cell r="M362">
            <v>0</v>
          </cell>
        </row>
        <row r="363">
          <cell r="C363" t="str">
            <v>445</v>
          </cell>
          <cell r="D363" t="str">
            <v>4457</v>
          </cell>
          <cell r="E363">
            <v>4457140</v>
          </cell>
          <cell r="F363" t="str">
            <v>TVA TX NORMAL FRANCE CONTINENTALE (20,60 A/C DU 01/08/1995)</v>
          </cell>
          <cell r="G363">
            <v>0</v>
          </cell>
          <cell r="H363">
            <v>308524.94</v>
          </cell>
          <cell r="I363">
            <v>0</v>
          </cell>
          <cell r="J363">
            <v>308524.94</v>
          </cell>
          <cell r="K363">
            <v>308524.94</v>
          </cell>
          <cell r="L363">
            <v>308524.94</v>
          </cell>
          <cell r="M363">
            <v>0</v>
          </cell>
        </row>
        <row r="364">
          <cell r="C364" t="str">
            <v>445</v>
          </cell>
          <cell r="D364" t="str">
            <v>4457</v>
          </cell>
          <cell r="E364">
            <v>4457230</v>
          </cell>
          <cell r="F364" t="str">
            <v>TVA TAUX NORMAL CORSE (19,60 % A/C DU 01/04/2000)</v>
          </cell>
          <cell r="G364">
            <v>0</v>
          </cell>
          <cell r="H364">
            <v>699482.66</v>
          </cell>
          <cell r="I364">
            <v>0</v>
          </cell>
          <cell r="J364">
            <v>699482.66</v>
          </cell>
          <cell r="K364">
            <v>699482.66</v>
          </cell>
          <cell r="L364">
            <v>699482.66</v>
          </cell>
          <cell r="M364">
            <v>0</v>
          </cell>
        </row>
        <row r="365">
          <cell r="C365" t="str">
            <v>445</v>
          </cell>
          <cell r="D365" t="str">
            <v>4457</v>
          </cell>
          <cell r="E365">
            <v>4457240</v>
          </cell>
          <cell r="F365" t="str">
            <v>TVA TAUX NORMAL CORSE (20,60 A/C DU 01/08/1995)</v>
          </cell>
          <cell r="G365">
            <v>0</v>
          </cell>
          <cell r="H365">
            <v>13672.79</v>
          </cell>
          <cell r="I365">
            <v>0</v>
          </cell>
          <cell r="J365">
            <v>13672.79</v>
          </cell>
          <cell r="K365">
            <v>13672.79</v>
          </cell>
          <cell r="L365">
            <v>13672.79</v>
          </cell>
          <cell r="M365">
            <v>0</v>
          </cell>
        </row>
        <row r="366">
          <cell r="C366" t="str">
            <v>445</v>
          </cell>
          <cell r="D366" t="str">
            <v>4457</v>
          </cell>
          <cell r="E366">
            <v>4457260</v>
          </cell>
          <cell r="F366" t="str">
            <v>TVA COLLECTEE CORSE SUPER REDUIT</v>
          </cell>
          <cell r="G366">
            <v>0</v>
          </cell>
          <cell r="H366">
            <v>9021.75</v>
          </cell>
          <cell r="I366">
            <v>0</v>
          </cell>
          <cell r="J366">
            <v>9021.75</v>
          </cell>
          <cell r="K366">
            <v>9021.75</v>
          </cell>
          <cell r="L366">
            <v>9021.75</v>
          </cell>
          <cell r="M366">
            <v>0</v>
          </cell>
        </row>
        <row r="367">
          <cell r="C367" t="str">
            <v>445</v>
          </cell>
          <cell r="D367" t="str">
            <v>4457</v>
          </cell>
          <cell r="E367">
            <v>4457370</v>
          </cell>
          <cell r="F367" t="str">
            <v>TVA COLLECTEE  DOM REDUIT</v>
          </cell>
          <cell r="G367">
            <v>0</v>
          </cell>
          <cell r="H367">
            <v>22383.13</v>
          </cell>
          <cell r="I367">
            <v>0</v>
          </cell>
          <cell r="J367">
            <v>22383.13</v>
          </cell>
          <cell r="K367">
            <v>22383.13</v>
          </cell>
          <cell r="L367">
            <v>22383.13</v>
          </cell>
          <cell r="M367">
            <v>0</v>
          </cell>
        </row>
        <row r="368">
          <cell r="C368" t="str">
            <v>445</v>
          </cell>
          <cell r="D368" t="str">
            <v>4457</v>
          </cell>
          <cell r="E368">
            <v>4457380</v>
          </cell>
          <cell r="F368" t="str">
            <v>TVA TAUX NORMAL DOM (9,50 %)</v>
          </cell>
          <cell r="G368">
            <v>0</v>
          </cell>
          <cell r="H368">
            <v>0</v>
          </cell>
          <cell r="I368">
            <v>0</v>
          </cell>
          <cell r="J368">
            <v>0</v>
          </cell>
          <cell r="K368">
            <v>0</v>
          </cell>
          <cell r="L368">
            <v>0</v>
          </cell>
          <cell r="M368">
            <v>0</v>
          </cell>
        </row>
        <row r="369">
          <cell r="C369" t="str">
            <v>445</v>
          </cell>
          <cell r="D369" t="str">
            <v>4457</v>
          </cell>
          <cell r="E369">
            <v>4457390</v>
          </cell>
          <cell r="F369" t="str">
            <v>TVA TAUX NORMAL DOM (8,50 % A/C DU 01/04/2000)</v>
          </cell>
          <cell r="G369">
            <v>0</v>
          </cell>
          <cell r="H369">
            <v>6222968.36</v>
          </cell>
          <cell r="I369">
            <v>0</v>
          </cell>
          <cell r="J369">
            <v>6222968.36</v>
          </cell>
          <cell r="K369">
            <v>6222968.36</v>
          </cell>
          <cell r="L369">
            <v>6222968.36</v>
          </cell>
          <cell r="M369">
            <v>0</v>
          </cell>
        </row>
        <row r="370">
          <cell r="C370" t="str">
            <v>445</v>
          </cell>
          <cell r="D370" t="str">
            <v>4457</v>
          </cell>
          <cell r="E370">
            <v>4457430</v>
          </cell>
          <cell r="F370" t="str">
            <v>TVA TX NORMAL LIVRAISON A SOI-MEME(19,60% A/C DU 01/04/2000)</v>
          </cell>
          <cell r="G370">
            <v>0</v>
          </cell>
          <cell r="H370">
            <v>453600.8</v>
          </cell>
          <cell r="I370">
            <v>0</v>
          </cell>
          <cell r="J370">
            <v>453600.8</v>
          </cell>
          <cell r="K370">
            <v>453600.8</v>
          </cell>
          <cell r="L370">
            <v>453600.8</v>
          </cell>
          <cell r="M370">
            <v>0</v>
          </cell>
        </row>
        <row r="371">
          <cell r="C371" t="str">
            <v>445</v>
          </cell>
          <cell r="D371" t="str">
            <v>4458</v>
          </cell>
          <cell r="E371">
            <v>4458600</v>
          </cell>
          <cell r="F371" t="str">
            <v>TAXE SUR CHIFFRE D'AFF. A REGULARISER - FACT. NON PARVENUES</v>
          </cell>
          <cell r="G371">
            <v>0</v>
          </cell>
          <cell r="H371">
            <v>7129946.17</v>
          </cell>
          <cell r="I371">
            <v>0</v>
          </cell>
          <cell r="J371">
            <v>0</v>
          </cell>
          <cell r="K371">
            <v>7129946.17</v>
          </cell>
          <cell r="L371">
            <v>0</v>
          </cell>
          <cell r="M371">
            <v>7129946.17</v>
          </cell>
        </row>
        <row r="372">
          <cell r="C372" t="str">
            <v>445</v>
          </cell>
          <cell r="D372" t="str">
            <v>4458</v>
          </cell>
          <cell r="E372">
            <v>4458700</v>
          </cell>
          <cell r="F372" t="e">
            <v>#N/A</v>
          </cell>
          <cell r="G372">
            <v>0</v>
          </cell>
          <cell r="H372">
            <v>0</v>
          </cell>
          <cell r="I372">
            <v>0</v>
          </cell>
          <cell r="J372">
            <v>14316302.93</v>
          </cell>
          <cell r="K372">
            <v>0</v>
          </cell>
          <cell r="L372">
            <v>14316302.93</v>
          </cell>
          <cell r="M372">
            <v>-14316302.93</v>
          </cell>
        </row>
        <row r="373">
          <cell r="C373" t="str">
            <v>447</v>
          </cell>
          <cell r="D373" t="str">
            <v>4470</v>
          </cell>
          <cell r="E373">
            <v>4470000</v>
          </cell>
          <cell r="F373" t="str">
            <v>AUTRES IMPOTS TAXES &amp; VERSEMENTS ASSIMILES</v>
          </cell>
          <cell r="G373">
            <v>1791145</v>
          </cell>
          <cell r="H373">
            <v>0</v>
          </cell>
          <cell r="I373">
            <v>0</v>
          </cell>
          <cell r="J373">
            <v>1791145</v>
          </cell>
          <cell r="K373">
            <v>1791145</v>
          </cell>
          <cell r="L373">
            <v>1791145</v>
          </cell>
          <cell r="M373">
            <v>0</v>
          </cell>
        </row>
        <row r="374">
          <cell r="C374" t="str">
            <v>448</v>
          </cell>
          <cell r="D374" t="str">
            <v>4487</v>
          </cell>
          <cell r="E374">
            <v>4487000</v>
          </cell>
          <cell r="F374" t="str">
            <v>PRODUITS A RECEVOIR</v>
          </cell>
          <cell r="G374">
            <v>19702419.14</v>
          </cell>
          <cell r="H374">
            <v>37878184.59</v>
          </cell>
          <cell r="I374">
            <v>0</v>
          </cell>
          <cell r="J374">
            <v>19702419.14</v>
          </cell>
          <cell r="K374">
            <v>57580603.730000004</v>
          </cell>
          <cell r="L374">
            <v>19702419.14</v>
          </cell>
          <cell r="M374">
            <v>37878184.59</v>
          </cell>
        </row>
        <row r="375">
          <cell r="C375" t="str">
            <v>451</v>
          </cell>
          <cell r="D375" t="str">
            <v>4515</v>
          </cell>
          <cell r="E375">
            <v>4515000</v>
          </cell>
          <cell r="F375" t="str">
            <v>GROUPE - COMPTES COURANTS DES FILIALES</v>
          </cell>
          <cell r="G375">
            <v>14346.67</v>
          </cell>
          <cell r="H375">
            <v>0</v>
          </cell>
          <cell r="I375">
            <v>0</v>
          </cell>
          <cell r="J375">
            <v>0</v>
          </cell>
          <cell r="K375">
            <v>14346.67</v>
          </cell>
          <cell r="L375">
            <v>0</v>
          </cell>
          <cell r="M375">
            <v>14346.67</v>
          </cell>
        </row>
        <row r="376">
          <cell r="C376" t="str">
            <v>462</v>
          </cell>
          <cell r="D376" t="str">
            <v>4620</v>
          </cell>
          <cell r="E376">
            <v>4620200</v>
          </cell>
          <cell r="F376" t="str">
            <v>CREANCES SUR CESSIONS IMMOBILIS. PAR LES RECEVEURS DE DOM.</v>
          </cell>
          <cell r="G376">
            <v>0</v>
          </cell>
          <cell r="H376">
            <v>71500.16</v>
          </cell>
          <cell r="I376">
            <v>0</v>
          </cell>
          <cell r="J376">
            <v>71500.16</v>
          </cell>
          <cell r="K376">
            <v>71500.16</v>
          </cell>
          <cell r="L376">
            <v>71500.16</v>
          </cell>
          <cell r="M376">
            <v>0</v>
          </cell>
        </row>
        <row r="377">
          <cell r="C377" t="str">
            <v>462</v>
          </cell>
          <cell r="D377" t="str">
            <v>4620</v>
          </cell>
          <cell r="E377">
            <v>4620300</v>
          </cell>
          <cell r="F377" t="str">
            <v>CREANCES SUR CESSIONS IMMOBILIS. PAR L'AGENT COMPTABLE</v>
          </cell>
          <cell r="G377">
            <v>1466661.5</v>
          </cell>
          <cell r="H377">
            <v>5202916.22</v>
          </cell>
          <cell r="I377">
            <v>0</v>
          </cell>
          <cell r="J377">
            <v>6176547.04</v>
          </cell>
          <cell r="K377">
            <v>6669577.72</v>
          </cell>
          <cell r="L377">
            <v>6176547.04</v>
          </cell>
          <cell r="M377">
            <v>493030.6799999997</v>
          </cell>
        </row>
        <row r="378">
          <cell r="C378" t="str">
            <v>462</v>
          </cell>
          <cell r="D378" t="str">
            <v>4620</v>
          </cell>
          <cell r="E378">
            <v>4620400</v>
          </cell>
          <cell r="F378" t="str">
            <v>CREANCES SUR CESSIONS IMMOBILIS. PAR LES REGISSEURS</v>
          </cell>
          <cell r="G378">
            <v>126463.31</v>
          </cell>
          <cell r="H378">
            <v>364897.32</v>
          </cell>
          <cell r="I378">
            <v>0</v>
          </cell>
          <cell r="J378">
            <v>439682.71</v>
          </cell>
          <cell r="K378">
            <v>491360.63</v>
          </cell>
          <cell r="L378">
            <v>439682.71</v>
          </cell>
          <cell r="M378">
            <v>51677.919999999984</v>
          </cell>
        </row>
        <row r="379">
          <cell r="C379" t="str">
            <v>462</v>
          </cell>
          <cell r="D379" t="str">
            <v>4621</v>
          </cell>
          <cell r="E379">
            <v>4621000</v>
          </cell>
          <cell r="F379" t="str">
            <v>CREANCES SUR CESSIONS D'IMMOBILISATIONS FINANCIERES</v>
          </cell>
          <cell r="G379">
            <v>0</v>
          </cell>
          <cell r="H379">
            <v>0</v>
          </cell>
          <cell r="I379">
            <v>0</v>
          </cell>
          <cell r="J379">
            <v>0</v>
          </cell>
          <cell r="K379">
            <v>0</v>
          </cell>
          <cell r="L379">
            <v>0</v>
          </cell>
          <cell r="M379">
            <v>0</v>
          </cell>
        </row>
        <row r="380">
          <cell r="C380" t="str">
            <v>463</v>
          </cell>
          <cell r="D380" t="str">
            <v>4631</v>
          </cell>
          <cell r="E380">
            <v>4631300</v>
          </cell>
          <cell r="F380" t="str">
            <v>CLIENTS DIVERS-PRODUITS FIN. PAR L'INT. DE L'AGENT COMPTABLE</v>
          </cell>
          <cell r="G380">
            <v>6158993.68</v>
          </cell>
          <cell r="H380">
            <v>6466727.64</v>
          </cell>
          <cell r="I380">
            <v>0</v>
          </cell>
          <cell r="J380">
            <v>7529007.8</v>
          </cell>
          <cell r="K380">
            <v>12625721.32</v>
          </cell>
          <cell r="L380">
            <v>7529007.8</v>
          </cell>
          <cell r="M380">
            <v>5096713.5200000005</v>
          </cell>
        </row>
        <row r="381">
          <cell r="C381" t="str">
            <v>463</v>
          </cell>
          <cell r="D381" t="str">
            <v>4632</v>
          </cell>
          <cell r="E381">
            <v>4632200</v>
          </cell>
          <cell r="F381" t="str">
            <v>CLIENTS DIVERS PAR L'INTERM. DES RECEVEURS DES DOMAINES</v>
          </cell>
          <cell r="G381">
            <v>0</v>
          </cell>
          <cell r="H381">
            <v>12430.33</v>
          </cell>
          <cell r="I381">
            <v>0</v>
          </cell>
          <cell r="J381">
            <v>12430.33</v>
          </cell>
          <cell r="K381">
            <v>12430.33</v>
          </cell>
          <cell r="L381">
            <v>12430.33</v>
          </cell>
          <cell r="M381">
            <v>0</v>
          </cell>
        </row>
        <row r="382">
          <cell r="C382" t="str">
            <v>463</v>
          </cell>
          <cell r="D382" t="str">
            <v>4632</v>
          </cell>
          <cell r="E382">
            <v>4632300</v>
          </cell>
          <cell r="F382" t="str">
            <v>CLIENTS DIVERS VIA L'AGENT COMPTABLE</v>
          </cell>
          <cell r="G382">
            <v>16761107.16</v>
          </cell>
          <cell r="H382">
            <v>124723137.15</v>
          </cell>
          <cell r="I382">
            <v>0</v>
          </cell>
          <cell r="J382">
            <v>128720302.71</v>
          </cell>
          <cell r="K382">
            <v>141484244.31</v>
          </cell>
          <cell r="L382">
            <v>128720302.71</v>
          </cell>
          <cell r="M382">
            <v>12763941.600000009</v>
          </cell>
        </row>
        <row r="383">
          <cell r="C383" t="str">
            <v>463</v>
          </cell>
          <cell r="D383" t="str">
            <v>4632</v>
          </cell>
          <cell r="E383">
            <v>4632400</v>
          </cell>
          <cell r="F383" t="str">
            <v>CLIENTS DIVERS PAR L'INTERM. DES REGISSEURS</v>
          </cell>
          <cell r="G383">
            <v>534008.98</v>
          </cell>
          <cell r="H383">
            <v>4999984.82</v>
          </cell>
          <cell r="I383">
            <v>0</v>
          </cell>
          <cell r="J383">
            <v>5119963.76</v>
          </cell>
          <cell r="K383">
            <v>5533993.800000001</v>
          </cell>
          <cell r="L383">
            <v>5119963.76</v>
          </cell>
          <cell r="M383">
            <v>414030.04000000097</v>
          </cell>
        </row>
        <row r="384">
          <cell r="C384" t="str">
            <v>463</v>
          </cell>
          <cell r="D384" t="str">
            <v>4632</v>
          </cell>
          <cell r="E384">
            <v>4632500</v>
          </cell>
          <cell r="F384" t="str">
            <v>CLIENTS DIVERS PAR L'INTERM. DES COMPTABLES SECONDAIRES</v>
          </cell>
          <cell r="G384">
            <v>5400252.69</v>
          </cell>
          <cell r="H384">
            <v>12316446.78</v>
          </cell>
          <cell r="I384">
            <v>0</v>
          </cell>
          <cell r="J384">
            <v>14639953.37</v>
          </cell>
          <cell r="K384">
            <v>17716699.47</v>
          </cell>
          <cell r="L384">
            <v>14639953.37</v>
          </cell>
          <cell r="M384">
            <v>3076746.0999999996</v>
          </cell>
        </row>
        <row r="385">
          <cell r="C385" t="str">
            <v>465</v>
          </cell>
          <cell r="D385" t="str">
            <v>4651</v>
          </cell>
          <cell r="E385">
            <v>4651000</v>
          </cell>
          <cell r="F385" t="str">
            <v>CREANCES SUR CESSIONS DE VALEURS MOB. DE PLACEMENT  (SICAV)</v>
          </cell>
          <cell r="G385">
            <v>92536.61</v>
          </cell>
          <cell r="H385">
            <v>6655059.28</v>
          </cell>
          <cell r="I385">
            <v>0</v>
          </cell>
          <cell r="J385">
            <v>4278714.35</v>
          </cell>
          <cell r="K385">
            <v>6747595.890000001</v>
          </cell>
          <cell r="L385">
            <v>4278714.35</v>
          </cell>
          <cell r="M385">
            <v>2468881.540000001</v>
          </cell>
        </row>
        <row r="386">
          <cell r="C386" t="str">
            <v>466</v>
          </cell>
          <cell r="D386" t="str">
            <v>4661</v>
          </cell>
          <cell r="E386">
            <v>4661500</v>
          </cell>
          <cell r="F386" t="str">
            <v>CREANCIERS DIVERS EX.COUR.  DEPENSES EFFECTIVES</v>
          </cell>
          <cell r="G386">
            <v>0</v>
          </cell>
          <cell r="H386">
            <v>327488953.36</v>
          </cell>
          <cell r="I386">
            <v>5189867.61</v>
          </cell>
          <cell r="J386">
            <v>125967204.01</v>
          </cell>
          <cell r="K386">
            <v>327488953.36</v>
          </cell>
          <cell r="L386">
            <v>131157071.62</v>
          </cell>
          <cell r="M386">
            <v>196331881.74</v>
          </cell>
        </row>
        <row r="387">
          <cell r="C387" t="str">
            <v>466</v>
          </cell>
          <cell r="D387" t="str">
            <v>4661</v>
          </cell>
          <cell r="E387">
            <v>4661600</v>
          </cell>
          <cell r="F387" t="str">
            <v>CREANCIERS DIVERS   EX.COURANT OPERATIONS INTERNES</v>
          </cell>
          <cell r="G387">
            <v>0</v>
          </cell>
          <cell r="H387">
            <v>96428904.51</v>
          </cell>
          <cell r="I387">
            <v>611692.5</v>
          </cell>
          <cell r="J387">
            <v>96256716.51</v>
          </cell>
          <cell r="K387">
            <v>96428904.51</v>
          </cell>
          <cell r="L387">
            <v>96868409.01</v>
          </cell>
          <cell r="M387">
            <v>-439504.5</v>
          </cell>
        </row>
        <row r="388">
          <cell r="C388" t="str">
            <v>466</v>
          </cell>
          <cell r="D388" t="str">
            <v>4661</v>
          </cell>
          <cell r="E388">
            <v>4661700</v>
          </cell>
          <cell r="F388" t="str">
            <v>CREANCIERS DIVERS - EXERCICE COURANT - FACTURES A PAYER</v>
          </cell>
          <cell r="G388">
            <v>0</v>
          </cell>
          <cell r="H388">
            <v>1902190648.16</v>
          </cell>
          <cell r="I388">
            <v>20640299.34</v>
          </cell>
          <cell r="J388">
            <v>1886971030.53</v>
          </cell>
          <cell r="K388">
            <v>1902190648.16</v>
          </cell>
          <cell r="L388">
            <v>1907611329.87</v>
          </cell>
          <cell r="M388">
            <v>-5420681.7099998</v>
          </cell>
        </row>
        <row r="389">
          <cell r="C389" t="str">
            <v>466</v>
          </cell>
          <cell r="D389" t="str">
            <v>4663</v>
          </cell>
          <cell r="E389">
            <v>4663000</v>
          </cell>
          <cell r="F389" t="str">
            <v>VIREMENTS A REIMPUTER</v>
          </cell>
          <cell r="G389">
            <v>0</v>
          </cell>
          <cell r="H389">
            <v>3081342.06</v>
          </cell>
          <cell r="I389">
            <v>95920.29</v>
          </cell>
          <cell r="J389">
            <v>3559580.9</v>
          </cell>
          <cell r="K389">
            <v>3081342.06</v>
          </cell>
          <cell r="L389">
            <v>3655501.19</v>
          </cell>
          <cell r="M389">
            <v>-574159.1299999999</v>
          </cell>
        </row>
        <row r="390">
          <cell r="C390" t="str">
            <v>466</v>
          </cell>
          <cell r="D390" t="str">
            <v>4664</v>
          </cell>
          <cell r="E390">
            <v>4664000</v>
          </cell>
          <cell r="F390" t="str">
            <v>EXCEDENTS DE VERSEMENT A REMBOURSER</v>
          </cell>
          <cell r="G390">
            <v>0</v>
          </cell>
          <cell r="H390">
            <v>7946529.35</v>
          </cell>
          <cell r="I390">
            <v>1437587.1</v>
          </cell>
          <cell r="J390">
            <v>7006132.2</v>
          </cell>
          <cell r="K390">
            <v>7946529.35</v>
          </cell>
          <cell r="L390">
            <v>8443719.3</v>
          </cell>
          <cell r="M390">
            <v>-497189.9500000011</v>
          </cell>
        </row>
        <row r="391">
          <cell r="C391" t="str">
            <v>466</v>
          </cell>
          <cell r="D391" t="str">
            <v>4665</v>
          </cell>
          <cell r="E391">
            <v>4665000</v>
          </cell>
          <cell r="F391" t="str">
            <v>RELIQUATS A REMBOURSER</v>
          </cell>
          <cell r="G391">
            <v>0</v>
          </cell>
          <cell r="H391">
            <v>50386.37</v>
          </cell>
          <cell r="I391">
            <v>159073.4</v>
          </cell>
          <cell r="J391">
            <v>19554.89</v>
          </cell>
          <cell r="K391">
            <v>50386.37</v>
          </cell>
          <cell r="L391">
            <v>178628.28999999998</v>
          </cell>
          <cell r="M391">
            <v>-128241.91999999998</v>
          </cell>
        </row>
        <row r="392">
          <cell r="C392" t="str">
            <v>466</v>
          </cell>
          <cell r="D392" t="str">
            <v>4665</v>
          </cell>
          <cell r="E392">
            <v>4665100</v>
          </cell>
          <cell r="F392" t="str">
            <v>RELIQUATS INFERIEURS A 0,04 F</v>
          </cell>
          <cell r="G392">
            <v>0</v>
          </cell>
          <cell r="H392">
            <v>0</v>
          </cell>
          <cell r="I392">
            <v>0</v>
          </cell>
          <cell r="J392">
            <v>1.14</v>
          </cell>
          <cell r="K392">
            <v>0</v>
          </cell>
          <cell r="L392">
            <v>1.14</v>
          </cell>
          <cell r="M392">
            <v>-1.14</v>
          </cell>
        </row>
        <row r="393">
          <cell r="C393" t="str">
            <v>466</v>
          </cell>
          <cell r="D393" t="str">
            <v>4666</v>
          </cell>
          <cell r="E393">
            <v>4666000</v>
          </cell>
          <cell r="F393" t="str">
            <v>DEPENSES A PAYER -  CREANCIERS DECEDES</v>
          </cell>
          <cell r="G393">
            <v>0</v>
          </cell>
          <cell r="H393">
            <v>125756.68</v>
          </cell>
          <cell r="I393">
            <v>31545.79</v>
          </cell>
          <cell r="J393">
            <v>101371.03</v>
          </cell>
          <cell r="K393">
            <v>125756.68</v>
          </cell>
          <cell r="L393">
            <v>132916.82</v>
          </cell>
          <cell r="M393">
            <v>-7160.140000000014</v>
          </cell>
        </row>
        <row r="394">
          <cell r="C394" t="str">
            <v>467</v>
          </cell>
          <cell r="D394" t="str">
            <v>4672</v>
          </cell>
          <cell r="E394">
            <v>4672100</v>
          </cell>
          <cell r="F394" t="str">
            <v>DEBITEURS DIVERS SOMMES AVANCEES 10 EME CONGRES MONDIAL 91</v>
          </cell>
          <cell r="G394">
            <v>0</v>
          </cell>
          <cell r="H394">
            <v>0</v>
          </cell>
          <cell r="I394">
            <v>4833.69</v>
          </cell>
          <cell r="J394">
            <v>0</v>
          </cell>
          <cell r="K394">
            <v>0</v>
          </cell>
          <cell r="L394">
            <v>4833.69</v>
          </cell>
          <cell r="M394">
            <v>-4833.69</v>
          </cell>
        </row>
        <row r="395">
          <cell r="C395" t="str">
            <v>467</v>
          </cell>
          <cell r="D395" t="str">
            <v>4672</v>
          </cell>
          <cell r="E395">
            <v>4672200</v>
          </cell>
          <cell r="F395" t="str">
            <v>DEBITEURS DIVERS FORET INDIVISE D'HAGUENAU</v>
          </cell>
          <cell r="G395">
            <v>0</v>
          </cell>
          <cell r="H395">
            <v>3599387.41</v>
          </cell>
          <cell r="I395">
            <v>371707.42</v>
          </cell>
          <cell r="J395">
            <v>3740238.57</v>
          </cell>
          <cell r="K395">
            <v>3599387.41</v>
          </cell>
          <cell r="L395">
            <v>4111945.9899999998</v>
          </cell>
          <cell r="M395">
            <v>-512558.5799999996</v>
          </cell>
        </row>
        <row r="396">
          <cell r="C396" t="str">
            <v>467</v>
          </cell>
          <cell r="D396" t="str">
            <v>4672</v>
          </cell>
          <cell r="E396">
            <v>4672300</v>
          </cell>
          <cell r="F396" t="str">
            <v>ACHATS TERRAINS P/C ETAT/DDA/. 04 DIGNE</v>
          </cell>
          <cell r="G396">
            <v>0</v>
          </cell>
          <cell r="H396">
            <v>194902</v>
          </cell>
          <cell r="I396">
            <v>85706.93</v>
          </cell>
          <cell r="J396">
            <v>185000</v>
          </cell>
          <cell r="K396">
            <v>194902</v>
          </cell>
          <cell r="L396">
            <v>270706.93</v>
          </cell>
          <cell r="M396">
            <v>-75804.93</v>
          </cell>
        </row>
        <row r="397">
          <cell r="C397" t="str">
            <v>467</v>
          </cell>
          <cell r="D397" t="str">
            <v>4672</v>
          </cell>
          <cell r="E397">
            <v>4672600</v>
          </cell>
          <cell r="F397" t="str">
            <v>COMMISSARIAT DOM. PRESIDENTIELS MARLY-LE-ROI ET RAMBOUILLET</v>
          </cell>
          <cell r="G397">
            <v>0</v>
          </cell>
          <cell r="H397">
            <v>1848792.48</v>
          </cell>
          <cell r="I397">
            <v>2063831.25</v>
          </cell>
          <cell r="J397">
            <v>800000</v>
          </cell>
          <cell r="K397">
            <v>1848792.48</v>
          </cell>
          <cell r="L397">
            <v>2863831.25</v>
          </cell>
          <cell r="M397">
            <v>-1015038.77</v>
          </cell>
        </row>
        <row r="398">
          <cell r="C398" t="str">
            <v>467</v>
          </cell>
          <cell r="D398" t="str">
            <v>4672</v>
          </cell>
          <cell r="E398">
            <v>4672800</v>
          </cell>
          <cell r="F398" t="str">
            <v>DIVERSES CONVENTIONS DE MANDAT</v>
          </cell>
          <cell r="G398">
            <v>0</v>
          </cell>
          <cell r="H398">
            <v>1269247.24</v>
          </cell>
          <cell r="I398">
            <v>386792.56</v>
          </cell>
          <cell r="J398">
            <v>1471240</v>
          </cell>
          <cell r="K398">
            <v>1269247.24</v>
          </cell>
          <cell r="L398">
            <v>1858032.56</v>
          </cell>
          <cell r="M398">
            <v>-588785.3200000001</v>
          </cell>
        </row>
        <row r="399">
          <cell r="C399" t="str">
            <v>467</v>
          </cell>
          <cell r="D399" t="str">
            <v>4673</v>
          </cell>
          <cell r="E399">
            <v>4673100</v>
          </cell>
          <cell r="F399" t="str">
            <v>SOMMES ENCAIS. &amp; REV. PAR ORDRE ET POUR COMPTE - FEOGA-FEDER</v>
          </cell>
          <cell r="G399">
            <v>0</v>
          </cell>
          <cell r="H399">
            <v>0</v>
          </cell>
          <cell r="I399">
            <v>74737.5</v>
          </cell>
          <cell r="J399">
            <v>0</v>
          </cell>
          <cell r="K399">
            <v>0</v>
          </cell>
          <cell r="L399">
            <v>74737.5</v>
          </cell>
          <cell r="M399">
            <v>-74737.5</v>
          </cell>
        </row>
        <row r="400">
          <cell r="C400" t="str">
            <v>467</v>
          </cell>
          <cell r="D400" t="str">
            <v>4673</v>
          </cell>
          <cell r="E400">
            <v>4673400</v>
          </cell>
          <cell r="F400" t="str">
            <v>CONVENTION MANDAT ETAT-ONF PROTECTION OURS DES PYRENNEES</v>
          </cell>
          <cell r="G400">
            <v>0</v>
          </cell>
          <cell r="H400">
            <v>611732.59</v>
          </cell>
          <cell r="I400">
            <v>0</v>
          </cell>
          <cell r="J400">
            <v>628143.83</v>
          </cell>
          <cell r="K400">
            <v>611732.59</v>
          </cell>
          <cell r="L400">
            <v>628143.83</v>
          </cell>
          <cell r="M400">
            <v>-16411.23999999999</v>
          </cell>
        </row>
        <row r="401">
          <cell r="C401" t="str">
            <v>467</v>
          </cell>
          <cell r="D401" t="str">
            <v>4673</v>
          </cell>
          <cell r="E401">
            <v>4673500</v>
          </cell>
          <cell r="F401" t="str">
            <v>CONV. DDAF HTE-LOIRE SOUTIEN DEMARRAGE JEUNES ENTREPR. FOR.</v>
          </cell>
          <cell r="G401">
            <v>0</v>
          </cell>
          <cell r="H401">
            <v>105000</v>
          </cell>
          <cell r="I401">
            <v>82414</v>
          </cell>
          <cell r="J401">
            <v>71199</v>
          </cell>
          <cell r="K401">
            <v>105000</v>
          </cell>
          <cell r="L401">
            <v>153613</v>
          </cell>
          <cell r="M401">
            <v>-48613</v>
          </cell>
        </row>
        <row r="402">
          <cell r="C402" t="str">
            <v>467</v>
          </cell>
          <cell r="D402" t="str">
            <v>4673</v>
          </cell>
          <cell r="E402">
            <v>4673600</v>
          </cell>
          <cell r="F402" t="str">
            <v>RESTAURATION DE LA FALAISE DE LA SAINTE BAUME</v>
          </cell>
          <cell r="G402">
            <v>141319.09</v>
          </cell>
          <cell r="H402">
            <v>1318270.61</v>
          </cell>
          <cell r="I402">
            <v>0</v>
          </cell>
          <cell r="J402">
            <v>1263846.87</v>
          </cell>
          <cell r="K402">
            <v>1459589.7000000002</v>
          </cell>
          <cell r="L402">
            <v>1263846.87</v>
          </cell>
          <cell r="M402">
            <v>195742.83000000007</v>
          </cell>
        </row>
        <row r="403">
          <cell r="C403" t="str">
            <v>467</v>
          </cell>
          <cell r="D403" t="str">
            <v>4673</v>
          </cell>
          <cell r="E403">
            <v>4673700</v>
          </cell>
          <cell r="F403" t="str">
            <v>CONTRAT WOLLNER - DR POITOU-CHARENTES</v>
          </cell>
          <cell r="G403">
            <v>354007.5</v>
          </cell>
          <cell r="H403">
            <v>1279571.71</v>
          </cell>
          <cell r="I403">
            <v>0</v>
          </cell>
          <cell r="J403">
            <v>1633579.21</v>
          </cell>
          <cell r="K403">
            <v>1633579.21</v>
          </cell>
          <cell r="L403">
            <v>1633579.21</v>
          </cell>
          <cell r="M403">
            <v>0</v>
          </cell>
        </row>
        <row r="404">
          <cell r="C404" t="str">
            <v>467</v>
          </cell>
          <cell r="D404" t="str">
            <v>4675</v>
          </cell>
          <cell r="E404">
            <v>4675100</v>
          </cell>
          <cell r="F404" t="str">
            <v>VERSEMENTS AU TITRE DE TAXE D'EMBARQUEMENT (ILES DE LERINS)</v>
          </cell>
          <cell r="G404">
            <v>0</v>
          </cell>
          <cell r="H404">
            <v>382118</v>
          </cell>
          <cell r="I404">
            <v>382118</v>
          </cell>
          <cell r="J404">
            <v>238900</v>
          </cell>
          <cell r="K404">
            <v>382118</v>
          </cell>
          <cell r="L404">
            <v>621018</v>
          </cell>
          <cell r="M404">
            <v>-238900</v>
          </cell>
        </row>
        <row r="405">
          <cell r="C405" t="str">
            <v>467</v>
          </cell>
          <cell r="D405" t="str">
            <v>4678</v>
          </cell>
          <cell r="E405">
            <v>4678000</v>
          </cell>
          <cell r="F405" t="str">
            <v>CONTRIBUTION AU GIB ECOFOR</v>
          </cell>
          <cell r="G405">
            <v>0</v>
          </cell>
          <cell r="H405">
            <v>24696</v>
          </cell>
          <cell r="I405">
            <v>12348</v>
          </cell>
          <cell r="J405">
            <v>12348</v>
          </cell>
          <cell r="K405">
            <v>24696</v>
          </cell>
          <cell r="L405">
            <v>24696</v>
          </cell>
          <cell r="M405">
            <v>0</v>
          </cell>
        </row>
        <row r="406">
          <cell r="C406" t="str">
            <v>468</v>
          </cell>
          <cell r="D406" t="str">
            <v>4686</v>
          </cell>
          <cell r="E406">
            <v>4686000</v>
          </cell>
          <cell r="F406" t="str">
            <v>CHARGES A PAYER</v>
          </cell>
          <cell r="G406">
            <v>0</v>
          </cell>
          <cell r="H406">
            <v>975623</v>
          </cell>
          <cell r="I406">
            <v>975308</v>
          </cell>
          <cell r="J406">
            <v>4002880.26</v>
          </cell>
          <cell r="K406">
            <v>975623</v>
          </cell>
          <cell r="L406">
            <v>4978188.26</v>
          </cell>
          <cell r="M406">
            <v>-4002565.26</v>
          </cell>
        </row>
        <row r="407">
          <cell r="C407" t="str">
            <v>468</v>
          </cell>
          <cell r="D407" t="str">
            <v>4687</v>
          </cell>
          <cell r="E407">
            <v>4687000</v>
          </cell>
          <cell r="F407" t="str">
            <v>PRODUITS A RECEVOIR</v>
          </cell>
          <cell r="G407">
            <v>0</v>
          </cell>
          <cell r="H407">
            <v>0</v>
          </cell>
          <cell r="I407">
            <v>0</v>
          </cell>
          <cell r="J407">
            <v>0</v>
          </cell>
          <cell r="K407">
            <v>0</v>
          </cell>
          <cell r="L407">
            <v>0</v>
          </cell>
          <cell r="M407">
            <v>0</v>
          </cell>
        </row>
        <row r="408">
          <cell r="C408" t="str">
            <v>471</v>
          </cell>
          <cell r="D408" t="str">
            <v>4711</v>
          </cell>
          <cell r="E408">
            <v>4711000</v>
          </cell>
          <cell r="F408" t="str">
            <v>RECETTES DES COMPTABLES SUPERIEURS DU TRESOR A CLASSER</v>
          </cell>
          <cell r="G408">
            <v>0</v>
          </cell>
          <cell r="H408">
            <v>39560720.31</v>
          </cell>
          <cell r="I408">
            <v>3033724.89</v>
          </cell>
          <cell r="J408">
            <v>58648477.87</v>
          </cell>
          <cell r="K408">
            <v>39560720.31</v>
          </cell>
          <cell r="L408">
            <v>61682202.76</v>
          </cell>
          <cell r="M408">
            <v>-22121482.449999996</v>
          </cell>
        </row>
        <row r="409">
          <cell r="C409" t="str">
            <v>471</v>
          </cell>
          <cell r="D409" t="str">
            <v>4712</v>
          </cell>
          <cell r="E409">
            <v>4712000</v>
          </cell>
          <cell r="F409" t="str">
            <v>RETENUES SALARIALES POUR RAPPEL IRCANTEC (DOM) A IMPUTER</v>
          </cell>
          <cell r="G409">
            <v>0</v>
          </cell>
          <cell r="H409">
            <v>476258.58</v>
          </cell>
          <cell r="I409">
            <v>38165.45</v>
          </cell>
          <cell r="J409">
            <v>474316.99</v>
          </cell>
          <cell r="K409">
            <v>476258.58</v>
          </cell>
          <cell r="L409">
            <v>512482.44</v>
          </cell>
          <cell r="M409">
            <v>-36223.859999999986</v>
          </cell>
        </row>
        <row r="410">
          <cell r="C410" t="str">
            <v>471</v>
          </cell>
          <cell r="D410" t="str">
            <v>4715</v>
          </cell>
          <cell r="E410">
            <v>4715000</v>
          </cell>
          <cell r="F410" t="str">
            <v>RECETTES A CLASSER - COMPTABLE SECONDAIRE ALSACE-MOSELLE</v>
          </cell>
          <cell r="G410">
            <v>0</v>
          </cell>
          <cell r="H410">
            <v>438961.53</v>
          </cell>
          <cell r="I410">
            <v>438961.53</v>
          </cell>
          <cell r="J410">
            <v>519433.83</v>
          </cell>
          <cell r="K410">
            <v>438961.53</v>
          </cell>
          <cell r="L410">
            <v>958395.3600000001</v>
          </cell>
          <cell r="M410">
            <v>-519433.8300000001</v>
          </cell>
        </row>
        <row r="411">
          <cell r="C411" t="str">
            <v>471</v>
          </cell>
          <cell r="D411" t="str">
            <v>4716</v>
          </cell>
          <cell r="E411">
            <v>4716000</v>
          </cell>
          <cell r="F411" t="str">
            <v>TRANSFERTS DE RECETTES A REGULARISER</v>
          </cell>
          <cell r="G411">
            <v>0</v>
          </cell>
          <cell r="H411">
            <v>965436.46</v>
          </cell>
          <cell r="I411">
            <v>0</v>
          </cell>
          <cell r="J411">
            <v>965436.46</v>
          </cell>
          <cell r="K411">
            <v>965436.46</v>
          </cell>
          <cell r="L411">
            <v>965436.46</v>
          </cell>
          <cell r="M411">
            <v>0</v>
          </cell>
        </row>
        <row r="412">
          <cell r="C412" t="str">
            <v>471</v>
          </cell>
          <cell r="D412" t="str">
            <v>4718</v>
          </cell>
          <cell r="E412">
            <v>4718100</v>
          </cell>
          <cell r="F412" t="str">
            <v>OPERATIONS DECRITES AU CREDIT DU COMPTE OUVERT AU C.L.</v>
          </cell>
          <cell r="G412">
            <v>0</v>
          </cell>
          <cell r="H412">
            <v>37225.96</v>
          </cell>
          <cell r="I412">
            <v>0</v>
          </cell>
          <cell r="J412">
            <v>40334.55</v>
          </cell>
          <cell r="K412">
            <v>37225.96</v>
          </cell>
          <cell r="L412">
            <v>40334.55</v>
          </cell>
          <cell r="M412">
            <v>-3108.590000000004</v>
          </cell>
        </row>
        <row r="413">
          <cell r="C413" t="str">
            <v>471</v>
          </cell>
          <cell r="D413" t="str">
            <v>4718</v>
          </cell>
          <cell r="E413">
            <v>4718200</v>
          </cell>
          <cell r="F413" t="str">
            <v>TRANSFERTS DE RECETTES A CLASSER</v>
          </cell>
          <cell r="G413">
            <v>0</v>
          </cell>
          <cell r="H413">
            <v>8976333.74</v>
          </cell>
          <cell r="I413">
            <v>138118.13</v>
          </cell>
          <cell r="J413">
            <v>9581017.95</v>
          </cell>
          <cell r="K413">
            <v>8976333.74</v>
          </cell>
          <cell r="L413">
            <v>9719136.08</v>
          </cell>
          <cell r="M413">
            <v>-742802.3399999999</v>
          </cell>
        </row>
        <row r="414">
          <cell r="C414" t="str">
            <v>471</v>
          </cell>
          <cell r="D414" t="str">
            <v>4718</v>
          </cell>
          <cell r="E414">
            <v>4718300</v>
          </cell>
          <cell r="F414" t="str">
            <v>RECETTES DIVERSES A IMPUTER</v>
          </cell>
          <cell r="G414">
            <v>578004</v>
          </cell>
          <cell r="H414">
            <v>3972058.39</v>
          </cell>
          <cell r="I414">
            <v>0</v>
          </cell>
          <cell r="J414">
            <v>4550062.39</v>
          </cell>
          <cell r="K414">
            <v>4550062.390000001</v>
          </cell>
          <cell r="L414">
            <v>4550062.39</v>
          </cell>
          <cell r="M414">
            <v>0</v>
          </cell>
        </row>
        <row r="415">
          <cell r="C415" t="str">
            <v>471</v>
          </cell>
          <cell r="D415" t="str">
            <v>4718</v>
          </cell>
          <cell r="E415">
            <v>4718312</v>
          </cell>
          <cell r="F415" t="str">
            <v>PRODUITS DES CESSIONS D'IMMO. CORPORELLES ET INCORPORELLES</v>
          </cell>
          <cell r="G415">
            <v>0</v>
          </cell>
          <cell r="H415">
            <v>300000</v>
          </cell>
          <cell r="I415">
            <v>0</v>
          </cell>
          <cell r="J415">
            <v>300000</v>
          </cell>
          <cell r="K415">
            <v>300000</v>
          </cell>
          <cell r="L415">
            <v>300000</v>
          </cell>
          <cell r="M415">
            <v>0</v>
          </cell>
        </row>
        <row r="416">
          <cell r="C416" t="str">
            <v>471</v>
          </cell>
          <cell r="D416" t="str">
            <v>4718</v>
          </cell>
          <cell r="E416">
            <v>4718316</v>
          </cell>
          <cell r="F416" t="str">
            <v>PRODUITS DES CESSIONS D'IMMOBILISATIONS FINANCIERES</v>
          </cell>
          <cell r="G416">
            <v>0</v>
          </cell>
          <cell r="H416">
            <v>90384737.9</v>
          </cell>
          <cell r="I416">
            <v>0</v>
          </cell>
          <cell r="J416">
            <v>90384737.9</v>
          </cell>
          <cell r="K416">
            <v>90384737.9</v>
          </cell>
          <cell r="L416">
            <v>90384737.9</v>
          </cell>
          <cell r="M416">
            <v>0</v>
          </cell>
        </row>
        <row r="417">
          <cell r="C417" t="str">
            <v>471</v>
          </cell>
          <cell r="D417" t="str">
            <v>4718</v>
          </cell>
          <cell r="E417">
            <v>4718320</v>
          </cell>
          <cell r="F417" t="str">
            <v>RECETTES DIVERSES A CLASSER CHEQUES EN INSTANCE IMPUTATION</v>
          </cell>
          <cell r="G417">
            <v>0</v>
          </cell>
          <cell r="H417">
            <v>11967102.92</v>
          </cell>
          <cell r="I417">
            <v>2581512.77</v>
          </cell>
          <cell r="J417">
            <v>10179464.07</v>
          </cell>
          <cell r="K417">
            <v>11967102.92</v>
          </cell>
          <cell r="L417">
            <v>12760976.84</v>
          </cell>
          <cell r="M417">
            <v>-793873.9199999999</v>
          </cell>
        </row>
        <row r="418">
          <cell r="C418" t="str">
            <v>471</v>
          </cell>
          <cell r="D418" t="str">
            <v>4718</v>
          </cell>
          <cell r="E418">
            <v>4718321</v>
          </cell>
          <cell r="F418" t="str">
            <v>CHEQUE EN INST. D'IMPUT.- OPER. FR. TELECOM RECYCL. ANNUAIRE</v>
          </cell>
          <cell r="G418">
            <v>0</v>
          </cell>
          <cell r="H418">
            <v>129065.78</v>
          </cell>
          <cell r="I418">
            <v>71018.78</v>
          </cell>
          <cell r="J418">
            <v>58047</v>
          </cell>
          <cell r="K418">
            <v>129065.78</v>
          </cell>
          <cell r="L418">
            <v>129065.78</v>
          </cell>
          <cell r="M418">
            <v>0</v>
          </cell>
        </row>
        <row r="419">
          <cell r="C419" t="str">
            <v>471</v>
          </cell>
          <cell r="D419" t="str">
            <v>4718</v>
          </cell>
          <cell r="E419">
            <v>4718322</v>
          </cell>
          <cell r="F419" t="str">
            <v>CONVENTION DEPOT VENTE (IDF-IFN) SALON DE L'AGRICULTURE 2001</v>
          </cell>
          <cell r="G419">
            <v>0</v>
          </cell>
          <cell r="H419">
            <v>32974</v>
          </cell>
          <cell r="I419">
            <v>0</v>
          </cell>
          <cell r="J419">
            <v>32974</v>
          </cell>
          <cell r="K419">
            <v>32974</v>
          </cell>
          <cell r="L419">
            <v>32974</v>
          </cell>
          <cell r="M419">
            <v>0</v>
          </cell>
        </row>
        <row r="420">
          <cell r="C420" t="str">
            <v>471</v>
          </cell>
          <cell r="D420" t="str">
            <v>4718</v>
          </cell>
          <cell r="E420">
            <v>4718330</v>
          </cell>
          <cell r="F420" t="str">
            <v>VIREMENTS EN INSTANCE D'IMPUTATION</v>
          </cell>
          <cell r="G420">
            <v>0</v>
          </cell>
          <cell r="H420">
            <v>1444705216.78</v>
          </cell>
          <cell r="I420">
            <v>19616870.13</v>
          </cell>
          <cell r="J420">
            <v>1440466296.78</v>
          </cell>
          <cell r="K420">
            <v>1444705216.78</v>
          </cell>
          <cell r="L420">
            <v>1460083166.91</v>
          </cell>
          <cell r="M420">
            <v>-15377950.130000114</v>
          </cell>
        </row>
        <row r="421">
          <cell r="C421" t="str">
            <v>471</v>
          </cell>
          <cell r="D421" t="str">
            <v>4718</v>
          </cell>
          <cell r="E421">
            <v>4718340</v>
          </cell>
          <cell r="F421" t="str">
            <v>REGULARISATION INSTANCE REGISSEUR</v>
          </cell>
          <cell r="G421">
            <v>0</v>
          </cell>
          <cell r="H421">
            <v>0</v>
          </cell>
          <cell r="I421">
            <v>292.45</v>
          </cell>
          <cell r="J421">
            <v>-292.45</v>
          </cell>
          <cell r="K421">
            <v>0</v>
          </cell>
          <cell r="L421">
            <v>0</v>
          </cell>
          <cell r="M421">
            <v>0</v>
          </cell>
        </row>
        <row r="422">
          <cell r="C422" t="str">
            <v>471</v>
          </cell>
          <cell r="D422" t="str">
            <v>4718</v>
          </cell>
          <cell r="E422">
            <v>4718350</v>
          </cell>
          <cell r="F422" t="str">
            <v>PRODUITS FINANCIERS EN INSTANCE D'IMPUTATION</v>
          </cell>
          <cell r="G422">
            <v>0</v>
          </cell>
          <cell r="H422">
            <v>11709533</v>
          </cell>
          <cell r="I422">
            <v>0</v>
          </cell>
          <cell r="J422">
            <v>11709533</v>
          </cell>
          <cell r="K422">
            <v>11709533</v>
          </cell>
          <cell r="L422">
            <v>11709533</v>
          </cell>
          <cell r="M422">
            <v>0</v>
          </cell>
        </row>
        <row r="423">
          <cell r="C423" t="str">
            <v>471</v>
          </cell>
          <cell r="D423" t="str">
            <v>4718</v>
          </cell>
          <cell r="E423">
            <v>4718360</v>
          </cell>
          <cell r="F423" t="str">
            <v>REC. DIV. A CLASSER - IMPUTATION PROVISOIRE RECETTES BO. RGF</v>
          </cell>
          <cell r="G423">
            <v>0</v>
          </cell>
          <cell r="H423">
            <v>67885128.26</v>
          </cell>
          <cell r="I423">
            <v>0</v>
          </cell>
          <cell r="J423">
            <v>67885128.26</v>
          </cell>
          <cell r="K423">
            <v>67885128.26</v>
          </cell>
          <cell r="L423">
            <v>67885128.26</v>
          </cell>
          <cell r="M423">
            <v>0</v>
          </cell>
        </row>
        <row r="424">
          <cell r="C424" t="str">
            <v>471</v>
          </cell>
          <cell r="D424" t="str">
            <v>4718</v>
          </cell>
          <cell r="E424">
            <v>4718380</v>
          </cell>
          <cell r="F424" t="str">
            <v>OPERATIONS DE LA CLOTURE DE L'EXERCICE</v>
          </cell>
          <cell r="G424">
            <v>0</v>
          </cell>
          <cell r="H424">
            <v>7355501.52</v>
          </cell>
          <cell r="I424">
            <v>6180221.45</v>
          </cell>
          <cell r="J424">
            <v>209910992.36</v>
          </cell>
          <cell r="K424">
            <v>7355501.52</v>
          </cell>
          <cell r="L424">
            <v>216091213.81</v>
          </cell>
          <cell r="M424">
            <v>-208735712.29</v>
          </cell>
        </row>
        <row r="425">
          <cell r="C425" t="str">
            <v>471</v>
          </cell>
          <cell r="D425" t="str">
            <v>4718</v>
          </cell>
          <cell r="E425">
            <v>4718390</v>
          </cell>
          <cell r="F425" t="str">
            <v>VERSEMENTS AU TITRE DE L'AIDE A L'EMPLOI ET DE LA FORMATION</v>
          </cell>
          <cell r="G425">
            <v>0</v>
          </cell>
          <cell r="H425">
            <v>32556557.96</v>
          </cell>
          <cell r="I425">
            <v>35957.62</v>
          </cell>
          <cell r="J425">
            <v>32592662.14</v>
          </cell>
          <cell r="K425">
            <v>32556557.96</v>
          </cell>
          <cell r="L425">
            <v>32628619.76</v>
          </cell>
          <cell r="M425">
            <v>-72061.80000000075</v>
          </cell>
        </row>
        <row r="426">
          <cell r="C426" t="str">
            <v>471</v>
          </cell>
          <cell r="D426" t="str">
            <v>4718</v>
          </cell>
          <cell r="E426">
            <v>4718400</v>
          </cell>
          <cell r="F426" t="str">
            <v>RECETTES PRETS A CLASSER</v>
          </cell>
          <cell r="G426">
            <v>0</v>
          </cell>
          <cell r="H426">
            <v>64242.38</v>
          </cell>
          <cell r="I426">
            <v>867.42</v>
          </cell>
          <cell r="J426">
            <v>66316.22</v>
          </cell>
          <cell r="K426">
            <v>64242.38</v>
          </cell>
          <cell r="L426">
            <v>67183.64</v>
          </cell>
          <cell r="M426">
            <v>-2941.260000000002</v>
          </cell>
        </row>
        <row r="427">
          <cell r="C427" t="str">
            <v>471</v>
          </cell>
          <cell r="D427" t="str">
            <v>4718</v>
          </cell>
          <cell r="E427">
            <v>4718500</v>
          </cell>
          <cell r="F427" t="str">
            <v>RECETTES PRETS A CLASSER   ILE DE FRANCE &amp; DIRECTION GENE.</v>
          </cell>
          <cell r="G427">
            <v>0</v>
          </cell>
          <cell r="H427">
            <v>231688.84</v>
          </cell>
          <cell r="I427">
            <v>0</v>
          </cell>
          <cell r="J427">
            <v>267708.62</v>
          </cell>
          <cell r="K427">
            <v>231688.84</v>
          </cell>
          <cell r="L427">
            <v>267708.62</v>
          </cell>
          <cell r="M427">
            <v>-36019.78</v>
          </cell>
        </row>
        <row r="428">
          <cell r="C428" t="str">
            <v>471</v>
          </cell>
          <cell r="D428" t="str">
            <v>4718</v>
          </cell>
          <cell r="E428">
            <v>4718700</v>
          </cell>
          <cell r="F428" t="str">
            <v>AUTRES RECETTES   PRETS A CLASSER</v>
          </cell>
          <cell r="G428">
            <v>0</v>
          </cell>
          <cell r="H428">
            <v>1615176.34</v>
          </cell>
          <cell r="I428">
            <v>148207.4</v>
          </cell>
          <cell r="J428">
            <v>1497672.75</v>
          </cell>
          <cell r="K428">
            <v>1615176.34</v>
          </cell>
          <cell r="L428">
            <v>1645880.15</v>
          </cell>
          <cell r="M428">
            <v>-30703.809999999823</v>
          </cell>
        </row>
        <row r="429">
          <cell r="C429" t="str">
            <v>471</v>
          </cell>
          <cell r="D429" t="str">
            <v>4718</v>
          </cell>
          <cell r="E429">
            <v>4718800</v>
          </cell>
          <cell r="F429" t="str">
            <v>AUTRES RECETTES A CLASSER OPERATIONS DECRITES AU CREDITCCP</v>
          </cell>
          <cell r="G429">
            <v>0</v>
          </cell>
          <cell r="H429">
            <v>1237917449.33</v>
          </cell>
          <cell r="I429">
            <v>38944912.61</v>
          </cell>
          <cell r="J429">
            <v>1213791291.2</v>
          </cell>
          <cell r="K429">
            <v>1237917449.33</v>
          </cell>
          <cell r="L429">
            <v>1252736203.81</v>
          </cell>
          <cell r="M429">
            <v>-14818754.48000002</v>
          </cell>
        </row>
        <row r="430">
          <cell r="C430" t="str">
            <v>471</v>
          </cell>
          <cell r="D430" t="str">
            <v>4718</v>
          </cell>
          <cell r="E430">
            <v>4718900</v>
          </cell>
          <cell r="F430" t="str">
            <v>RECETTES A CLASSER (CCP) - CREDIT INSCRIT EXTRAIT NON RECU</v>
          </cell>
          <cell r="G430">
            <v>0</v>
          </cell>
          <cell r="H430">
            <v>0</v>
          </cell>
          <cell r="I430">
            <v>39204483.67</v>
          </cell>
          <cell r="J430">
            <v>21657033.06</v>
          </cell>
          <cell r="K430">
            <v>0</v>
          </cell>
          <cell r="L430">
            <v>60861516.730000004</v>
          </cell>
          <cell r="M430">
            <v>-60861516.730000004</v>
          </cell>
        </row>
        <row r="431">
          <cell r="C431" t="str">
            <v>472</v>
          </cell>
          <cell r="D431" t="str">
            <v>4721</v>
          </cell>
          <cell r="E431">
            <v>4721100</v>
          </cell>
          <cell r="F431" t="str">
            <v>DEPENSES PAYEES EN NUMERAIRE</v>
          </cell>
          <cell r="G431">
            <v>0</v>
          </cell>
          <cell r="H431">
            <v>4559892.3</v>
          </cell>
          <cell r="I431">
            <v>0</v>
          </cell>
          <cell r="J431">
            <v>4559892.3</v>
          </cell>
          <cell r="K431">
            <v>4559892.3</v>
          </cell>
          <cell r="L431">
            <v>4559892.3</v>
          </cell>
          <cell r="M431">
            <v>0</v>
          </cell>
        </row>
        <row r="432">
          <cell r="C432" t="str">
            <v>472</v>
          </cell>
          <cell r="D432" t="str">
            <v>4721</v>
          </cell>
          <cell r="E432">
            <v>4721200</v>
          </cell>
          <cell r="F432" t="str">
            <v>AGIOS &amp; FRAIS FINANCIERS</v>
          </cell>
          <cell r="G432">
            <v>0</v>
          </cell>
          <cell r="H432">
            <v>13387866.06</v>
          </cell>
          <cell r="I432">
            <v>906180.49</v>
          </cell>
          <cell r="J432">
            <v>12481685.57</v>
          </cell>
          <cell r="K432">
            <v>13387866.06</v>
          </cell>
          <cell r="L432">
            <v>13387866.06</v>
          </cell>
          <cell r="M432">
            <v>0</v>
          </cell>
        </row>
        <row r="433">
          <cell r="C433" t="str">
            <v>472</v>
          </cell>
          <cell r="D433" t="str">
            <v>4721</v>
          </cell>
          <cell r="E433">
            <v>4721350</v>
          </cell>
          <cell r="F433" t="str">
            <v>FRAIS D'ACTES ET DE CONTENTIEUX PROVISIONS VERSEES</v>
          </cell>
          <cell r="G433">
            <v>24800.09</v>
          </cell>
          <cell r="H433">
            <v>0</v>
          </cell>
          <cell r="I433">
            <v>0</v>
          </cell>
          <cell r="J433">
            <v>3036.74</v>
          </cell>
          <cell r="K433">
            <v>24800.09</v>
          </cell>
          <cell r="L433">
            <v>3036.74</v>
          </cell>
          <cell r="M433">
            <v>21763.35</v>
          </cell>
        </row>
        <row r="434">
          <cell r="C434" t="str">
            <v>472</v>
          </cell>
          <cell r="D434" t="str">
            <v>4721</v>
          </cell>
          <cell r="E434">
            <v>4721360</v>
          </cell>
          <cell r="F434" t="str">
            <v>FRAIS D'ACTES ET DE CONTENTIEUX FRAIS LIQUIDES</v>
          </cell>
          <cell r="G434">
            <v>0</v>
          </cell>
          <cell r="H434">
            <v>17129.96</v>
          </cell>
          <cell r="I434">
            <v>0</v>
          </cell>
          <cell r="J434">
            <v>17129.96</v>
          </cell>
          <cell r="K434">
            <v>17129.96</v>
          </cell>
          <cell r="L434">
            <v>17129.96</v>
          </cell>
          <cell r="M434">
            <v>0</v>
          </cell>
        </row>
        <row r="435">
          <cell r="C435" t="str">
            <v>472</v>
          </cell>
          <cell r="D435" t="str">
            <v>4721</v>
          </cell>
          <cell r="E435">
            <v>4721500</v>
          </cell>
          <cell r="F435" t="str">
            <v>SOUSCRIPTIONS D'IMMOBILISATIONS FINANCIERES</v>
          </cell>
          <cell r="G435">
            <v>0</v>
          </cell>
          <cell r="H435">
            <v>103654485.91</v>
          </cell>
          <cell r="I435">
            <v>0</v>
          </cell>
          <cell r="J435">
            <v>103654485.91</v>
          </cell>
          <cell r="K435">
            <v>103654485.91</v>
          </cell>
          <cell r="L435">
            <v>103654485.91</v>
          </cell>
          <cell r="M435">
            <v>0</v>
          </cell>
        </row>
        <row r="436">
          <cell r="C436" t="str">
            <v>472</v>
          </cell>
          <cell r="D436" t="str">
            <v>4721</v>
          </cell>
          <cell r="E436">
            <v>4721700</v>
          </cell>
          <cell r="F436" t="str">
            <v>ECHEANCES D'EMPRUNTS</v>
          </cell>
          <cell r="G436">
            <v>0</v>
          </cell>
          <cell r="H436">
            <v>527512.24</v>
          </cell>
          <cell r="I436">
            <v>0</v>
          </cell>
          <cell r="J436">
            <v>527512.24</v>
          </cell>
          <cell r="K436">
            <v>527512.24</v>
          </cell>
          <cell r="L436">
            <v>527512.24</v>
          </cell>
          <cell r="M436">
            <v>0</v>
          </cell>
        </row>
        <row r="437">
          <cell r="C437" t="str">
            <v>472</v>
          </cell>
          <cell r="D437" t="str">
            <v>4721</v>
          </cell>
          <cell r="E437">
            <v>4721800</v>
          </cell>
          <cell r="F437" t="str">
            <v>AUTRES DEPENSES PAYEES AVANT ORDONNANCEMENT</v>
          </cell>
          <cell r="G437">
            <v>3684208.47</v>
          </cell>
          <cell r="H437">
            <v>115159101.05</v>
          </cell>
          <cell r="I437">
            <v>0</v>
          </cell>
          <cell r="J437">
            <v>118562777.81</v>
          </cell>
          <cell r="K437">
            <v>118843309.52</v>
          </cell>
          <cell r="L437">
            <v>118562777.81</v>
          </cell>
          <cell r="M437">
            <v>280531.70999999344</v>
          </cell>
        </row>
        <row r="438">
          <cell r="C438" t="str">
            <v>472</v>
          </cell>
          <cell r="D438" t="str">
            <v>4721</v>
          </cell>
          <cell r="E438">
            <v>4721900</v>
          </cell>
          <cell r="F438" t="str">
            <v>RELIQUATS SUR FACTURES A PRESENTER EN NON-VALEUR</v>
          </cell>
          <cell r="G438">
            <v>0</v>
          </cell>
          <cell r="H438">
            <v>0.86</v>
          </cell>
          <cell r="I438">
            <v>0</v>
          </cell>
          <cell r="J438">
            <v>0.08</v>
          </cell>
          <cell r="K438">
            <v>0.86</v>
          </cell>
          <cell r="L438">
            <v>0.08</v>
          </cell>
          <cell r="M438">
            <v>0.78</v>
          </cell>
        </row>
        <row r="439">
          <cell r="C439" t="str">
            <v>472</v>
          </cell>
          <cell r="D439" t="str">
            <v>4723</v>
          </cell>
          <cell r="E439">
            <v>4723100</v>
          </cell>
          <cell r="F439" t="str">
            <v>EXERCICE COURANT</v>
          </cell>
          <cell r="G439">
            <v>35872499.55</v>
          </cell>
          <cell r="H439">
            <v>791690001.39</v>
          </cell>
          <cell r="I439">
            <v>0</v>
          </cell>
          <cell r="J439">
            <v>765101591.23</v>
          </cell>
          <cell r="K439">
            <v>827562500.9399999</v>
          </cell>
          <cell r="L439">
            <v>765101591.23</v>
          </cell>
          <cell r="M439">
            <v>62460909.70999992</v>
          </cell>
        </row>
        <row r="440">
          <cell r="C440" t="str">
            <v>472</v>
          </cell>
          <cell r="D440" t="str">
            <v>4723</v>
          </cell>
          <cell r="E440">
            <v>4723200</v>
          </cell>
          <cell r="F440" t="str">
            <v>REGISSEURS ACHAT DE BIENS ET FOURNITURES  EXERCICE COURANT</v>
          </cell>
          <cell r="G440">
            <v>16239909.63</v>
          </cell>
          <cell r="H440">
            <v>216408721.04</v>
          </cell>
          <cell r="I440">
            <v>0</v>
          </cell>
          <cell r="J440">
            <v>224602072.63</v>
          </cell>
          <cell r="K440">
            <v>232648630.67</v>
          </cell>
          <cell r="L440">
            <v>224602072.63</v>
          </cell>
          <cell r="M440">
            <v>8046558.039999992</v>
          </cell>
        </row>
        <row r="441">
          <cell r="C441" t="str">
            <v>472</v>
          </cell>
          <cell r="D441" t="str">
            <v>4723</v>
          </cell>
          <cell r="E441">
            <v>4723300</v>
          </cell>
          <cell r="F441" t="str">
            <v>REGISSEURS TAXES FONCIERES EXERCICE COURANT</v>
          </cell>
          <cell r="G441">
            <v>372868.5</v>
          </cell>
          <cell r="H441">
            <v>86792341</v>
          </cell>
          <cell r="I441">
            <v>0</v>
          </cell>
          <cell r="J441">
            <v>86728683</v>
          </cell>
          <cell r="K441">
            <v>87165209.5</v>
          </cell>
          <cell r="L441">
            <v>86728683</v>
          </cell>
          <cell r="M441">
            <v>436526.5</v>
          </cell>
        </row>
        <row r="442">
          <cell r="C442" t="str">
            <v>472</v>
          </cell>
          <cell r="D442" t="str">
            <v>4723</v>
          </cell>
          <cell r="E442">
            <v>4723400</v>
          </cell>
          <cell r="F442" t="str">
            <v>DEPENSES PAYEES PAR CARTE BANCAIRE</v>
          </cell>
          <cell r="G442">
            <v>3371</v>
          </cell>
          <cell r="H442">
            <v>159104.1</v>
          </cell>
          <cell r="I442">
            <v>0</v>
          </cell>
          <cell r="J442">
            <v>153560.44</v>
          </cell>
          <cell r="K442">
            <v>162475.1</v>
          </cell>
          <cell r="L442">
            <v>153560.44</v>
          </cell>
          <cell r="M442">
            <v>8914.660000000003</v>
          </cell>
        </row>
        <row r="443">
          <cell r="C443" t="str">
            <v>472</v>
          </cell>
          <cell r="D443" t="str">
            <v>4724</v>
          </cell>
          <cell r="E443">
            <v>4724000</v>
          </cell>
          <cell r="F443" t="str">
            <v>DEPENSES DES COMPTABLES SUPERIEURS DU TRESOR A VERIFIER</v>
          </cell>
          <cell r="G443">
            <v>116360477.97</v>
          </cell>
          <cell r="H443">
            <v>1424752496.92</v>
          </cell>
          <cell r="I443">
            <v>0</v>
          </cell>
          <cell r="J443">
            <v>1531134361.92</v>
          </cell>
          <cell r="K443">
            <v>1541112974.89</v>
          </cell>
          <cell r="L443">
            <v>1531134361.92</v>
          </cell>
          <cell r="M443">
            <v>9978612.970000029</v>
          </cell>
        </row>
        <row r="444">
          <cell r="C444" t="str">
            <v>472</v>
          </cell>
          <cell r="D444" t="str">
            <v>4726</v>
          </cell>
          <cell r="E444">
            <v>4726000</v>
          </cell>
          <cell r="F444" t="str">
            <v>DEPENSES TRAITEMENTS DIRECTION GENERALE A REGULARISER</v>
          </cell>
          <cell r="G444">
            <v>6753753.11</v>
          </cell>
          <cell r="H444">
            <v>157985169.31</v>
          </cell>
          <cell r="I444">
            <v>0</v>
          </cell>
          <cell r="J444">
            <v>164738922.42</v>
          </cell>
          <cell r="K444">
            <v>164738922.42000002</v>
          </cell>
          <cell r="L444">
            <v>164738922.42</v>
          </cell>
          <cell r="M444">
            <v>0</v>
          </cell>
        </row>
        <row r="445">
          <cell r="C445" t="str">
            <v>472</v>
          </cell>
          <cell r="D445" t="str">
            <v>4727</v>
          </cell>
          <cell r="E445">
            <v>4727000</v>
          </cell>
          <cell r="F445" t="str">
            <v>DEPENSES DES REGISSEURS A REGULARISER - DEBETS</v>
          </cell>
          <cell r="G445">
            <v>17160.51</v>
          </cell>
          <cell r="H445">
            <v>1580677.49</v>
          </cell>
          <cell r="I445">
            <v>0</v>
          </cell>
          <cell r="J445">
            <v>1440615.7</v>
          </cell>
          <cell r="K445">
            <v>1597838</v>
          </cell>
          <cell r="L445">
            <v>1440615.7</v>
          </cell>
          <cell r="M445">
            <v>157222.30000000005</v>
          </cell>
        </row>
        <row r="446">
          <cell r="C446" t="str">
            <v>472</v>
          </cell>
          <cell r="D446" t="str">
            <v>4728</v>
          </cell>
          <cell r="E446">
            <v>4728000</v>
          </cell>
          <cell r="F446" t="str">
            <v>AUTRES DEPENSES A REGULARISER</v>
          </cell>
          <cell r="G446">
            <v>4020001.03</v>
          </cell>
          <cell r="H446">
            <v>24457.39</v>
          </cell>
          <cell r="I446">
            <v>0</v>
          </cell>
          <cell r="J446">
            <v>24458.42</v>
          </cell>
          <cell r="K446">
            <v>4044458.42</v>
          </cell>
          <cell r="L446">
            <v>24458.42</v>
          </cell>
          <cell r="M446">
            <v>4020000</v>
          </cell>
        </row>
        <row r="447">
          <cell r="C447" t="str">
            <v>472</v>
          </cell>
          <cell r="D447" t="str">
            <v>4729</v>
          </cell>
          <cell r="E447">
            <v>4729000</v>
          </cell>
          <cell r="F447" t="str">
            <v>AUTRES DEPENSES A REGULARISER  (DANS LA JOURNEE)</v>
          </cell>
          <cell r="G447">
            <v>0</v>
          </cell>
          <cell r="H447">
            <v>0</v>
          </cell>
          <cell r="I447">
            <v>0</v>
          </cell>
          <cell r="J447">
            <v>0</v>
          </cell>
          <cell r="K447">
            <v>0</v>
          </cell>
          <cell r="L447">
            <v>0</v>
          </cell>
          <cell r="M447">
            <v>0</v>
          </cell>
        </row>
        <row r="448">
          <cell r="C448" t="str">
            <v>478</v>
          </cell>
          <cell r="D448" t="str">
            <v>4781</v>
          </cell>
          <cell r="E448">
            <v>4781000</v>
          </cell>
          <cell r="F448" t="str">
            <v>EURO - ECARTS DE CONVERSION</v>
          </cell>
          <cell r="G448">
            <v>0</v>
          </cell>
          <cell r="H448">
            <v>133.75</v>
          </cell>
          <cell r="I448">
            <v>0</v>
          </cell>
          <cell r="J448">
            <v>133.75</v>
          </cell>
          <cell r="K448">
            <v>133.75</v>
          </cell>
          <cell r="L448">
            <v>133.75</v>
          </cell>
          <cell r="M448">
            <v>0</v>
          </cell>
        </row>
        <row r="449">
          <cell r="C449" t="str">
            <v>486</v>
          </cell>
          <cell r="D449" t="str">
            <v>4860</v>
          </cell>
          <cell r="E449">
            <v>4860000</v>
          </cell>
          <cell r="F449" t="str">
            <v>CHARGES CONSTATEES D AVANCE</v>
          </cell>
          <cell r="G449">
            <v>117461.73</v>
          </cell>
          <cell r="H449">
            <v>2972582.2</v>
          </cell>
          <cell r="I449">
            <v>0</v>
          </cell>
          <cell r="J449">
            <v>117461.73</v>
          </cell>
          <cell r="K449">
            <v>3090043.93</v>
          </cell>
          <cell r="L449">
            <v>117461.73</v>
          </cell>
          <cell r="M449">
            <v>2972582.2</v>
          </cell>
        </row>
        <row r="450">
          <cell r="C450" t="str">
            <v>487</v>
          </cell>
          <cell r="D450" t="str">
            <v>4870</v>
          </cell>
          <cell r="E450">
            <v>4870000</v>
          </cell>
          <cell r="F450" t="str">
            <v>PRODUITS CONSTATES D AVANCE</v>
          </cell>
          <cell r="G450">
            <v>0</v>
          </cell>
          <cell r="H450">
            <v>51531188.48</v>
          </cell>
          <cell r="I450">
            <v>84796127.44</v>
          </cell>
          <cell r="J450">
            <v>57048121.25</v>
          </cell>
          <cell r="K450">
            <v>51531188.48</v>
          </cell>
          <cell r="L450">
            <v>141844248.69</v>
          </cell>
          <cell r="M450">
            <v>-90313060.21000001</v>
          </cell>
        </row>
        <row r="451">
          <cell r="C451" t="str">
            <v>491</v>
          </cell>
          <cell r="D451" t="str">
            <v>4910</v>
          </cell>
          <cell r="E451">
            <v>4910000</v>
          </cell>
          <cell r="F451" t="str">
            <v>PROVISIONS POUR DEPRECIATION DES COMPTES DE CLIENTS</v>
          </cell>
          <cell r="G451">
            <v>0</v>
          </cell>
          <cell r="H451">
            <v>2906138.21</v>
          </cell>
          <cell r="I451">
            <v>29412215.71</v>
          </cell>
          <cell r="J451">
            <v>637727.32</v>
          </cell>
          <cell r="K451">
            <v>2906138.21</v>
          </cell>
          <cell r="L451">
            <v>30049943.03</v>
          </cell>
          <cell r="M451">
            <v>-27143804.82</v>
          </cell>
        </row>
        <row r="452">
          <cell r="C452" t="str">
            <v>508</v>
          </cell>
          <cell r="D452" t="str">
            <v>5081</v>
          </cell>
          <cell r="E452">
            <v>5081000</v>
          </cell>
          <cell r="F452" t="str">
            <v>AUTRES VALEURS MOBILIERES CHEZ LES COMPTABLES DU TRESOR</v>
          </cell>
          <cell r="G452">
            <v>3031285.27</v>
          </cell>
          <cell r="H452">
            <v>3070460374.14</v>
          </cell>
          <cell r="I452">
            <v>0</v>
          </cell>
          <cell r="J452">
            <v>3060465374.46</v>
          </cell>
          <cell r="K452">
            <v>3073491659.41</v>
          </cell>
          <cell r="L452">
            <v>3060465374.46</v>
          </cell>
          <cell r="M452">
            <v>13026284.94999981</v>
          </cell>
        </row>
        <row r="453">
          <cell r="C453" t="str">
            <v>508</v>
          </cell>
          <cell r="D453" t="str">
            <v>5082</v>
          </cell>
          <cell r="E453">
            <v>5082000</v>
          </cell>
          <cell r="F453" t="str">
            <v>AUTRES VALEURS MOBILIERES AU CENTRE FINANCIER DE LA POSTE</v>
          </cell>
          <cell r="G453">
            <v>0</v>
          </cell>
          <cell r="H453">
            <v>369811601.55</v>
          </cell>
          <cell r="I453">
            <v>0</v>
          </cell>
          <cell r="J453">
            <v>359804346.75</v>
          </cell>
          <cell r="K453">
            <v>369811601.55</v>
          </cell>
          <cell r="L453">
            <v>359804346.75</v>
          </cell>
          <cell r="M453">
            <v>10007254.800000012</v>
          </cell>
        </row>
        <row r="454">
          <cell r="C454" t="str">
            <v>511</v>
          </cell>
          <cell r="D454" t="str">
            <v>5112</v>
          </cell>
          <cell r="E454">
            <v>5112000</v>
          </cell>
          <cell r="F454" t="str">
            <v>CHEQUES A ENCAISSER</v>
          </cell>
          <cell r="G454">
            <v>460231.74</v>
          </cell>
          <cell r="H454">
            <v>650722176.43</v>
          </cell>
          <cell r="I454">
            <v>0</v>
          </cell>
          <cell r="J454">
            <v>644343406.06</v>
          </cell>
          <cell r="K454">
            <v>651182408.17</v>
          </cell>
          <cell r="L454">
            <v>644343406.06</v>
          </cell>
          <cell r="M454">
            <v>6839002.110000014</v>
          </cell>
        </row>
        <row r="455">
          <cell r="C455" t="str">
            <v>511</v>
          </cell>
          <cell r="D455" t="str">
            <v>5113</v>
          </cell>
          <cell r="E455">
            <v>5113000</v>
          </cell>
          <cell r="F455" t="str">
            <v>EFFETS A L ENCAISSEMENT</v>
          </cell>
          <cell r="G455">
            <v>139107457.95</v>
          </cell>
          <cell r="H455">
            <v>738460991.64</v>
          </cell>
          <cell r="I455">
            <v>0</v>
          </cell>
          <cell r="J455">
            <v>829495100.19</v>
          </cell>
          <cell r="K455">
            <v>877568449.5899999</v>
          </cell>
          <cell r="L455">
            <v>829495100.19</v>
          </cell>
          <cell r="M455">
            <v>48073349.39999986</v>
          </cell>
        </row>
        <row r="456">
          <cell r="C456" t="str">
            <v>511</v>
          </cell>
          <cell r="D456" t="str">
            <v>5114</v>
          </cell>
          <cell r="E456">
            <v>5114000</v>
          </cell>
          <cell r="F456" t="str">
            <v>EFFETS A L ESCOMPTE</v>
          </cell>
          <cell r="G456">
            <v>0</v>
          </cell>
          <cell r="H456">
            <v>0</v>
          </cell>
          <cell r="I456">
            <v>0</v>
          </cell>
          <cell r="J456">
            <v>0</v>
          </cell>
          <cell r="K456">
            <v>0</v>
          </cell>
          <cell r="L456">
            <v>0</v>
          </cell>
          <cell r="M456">
            <v>0</v>
          </cell>
        </row>
        <row r="457">
          <cell r="C457" t="str">
            <v>511</v>
          </cell>
          <cell r="D457" t="str">
            <v>5117</v>
          </cell>
          <cell r="E457">
            <v>5117000</v>
          </cell>
          <cell r="F457" t="str">
            <v>CHEQUES IMPAYES - AGENCE COMPTABLE</v>
          </cell>
          <cell r="G457">
            <v>659480.89</v>
          </cell>
          <cell r="H457">
            <v>3928748.15</v>
          </cell>
          <cell r="I457">
            <v>0</v>
          </cell>
          <cell r="J457">
            <v>3924398.51</v>
          </cell>
          <cell r="K457">
            <v>4588229.04</v>
          </cell>
          <cell r="L457">
            <v>3924398.51</v>
          </cell>
          <cell r="M457">
            <v>663830.5300000003</v>
          </cell>
        </row>
        <row r="458">
          <cell r="C458" t="str">
            <v>511</v>
          </cell>
          <cell r="D458" t="str">
            <v>5117</v>
          </cell>
          <cell r="E458">
            <v>5117500</v>
          </cell>
          <cell r="F458" t="str">
            <v>CHEQUES IMPAYES - COMPTABLE SECONDAIRE ALSACE-MOSELLE</v>
          </cell>
          <cell r="G458">
            <v>71896.16</v>
          </cell>
          <cell r="H458">
            <v>68696.16</v>
          </cell>
          <cell r="I458">
            <v>0</v>
          </cell>
          <cell r="J458">
            <v>71896.16</v>
          </cell>
          <cell r="K458">
            <v>140592.32</v>
          </cell>
          <cell r="L458">
            <v>71896.16</v>
          </cell>
          <cell r="M458">
            <v>68696.16</v>
          </cell>
        </row>
        <row r="459">
          <cell r="C459" t="str">
            <v>511</v>
          </cell>
          <cell r="D459" t="str">
            <v>5118</v>
          </cell>
          <cell r="E459">
            <v>5118500</v>
          </cell>
          <cell r="F459" t="str">
            <v>EFFETS IMPAYES PRESENTES A L'ENCAISSEMENT PAR L'AGENCE C.</v>
          </cell>
          <cell r="G459">
            <v>2819111.08</v>
          </cell>
          <cell r="H459">
            <v>15160493.4</v>
          </cell>
          <cell r="I459">
            <v>0</v>
          </cell>
          <cell r="J459">
            <v>14842416.9</v>
          </cell>
          <cell r="K459">
            <v>17979604.48</v>
          </cell>
          <cell r="L459">
            <v>14842416.9</v>
          </cell>
          <cell r="M459">
            <v>3137187.58</v>
          </cell>
        </row>
        <row r="460">
          <cell r="C460" t="str">
            <v>511</v>
          </cell>
          <cell r="D460" t="str">
            <v>5118</v>
          </cell>
          <cell r="E460">
            <v>5118600</v>
          </cell>
          <cell r="F460" t="str">
            <v>EFFETS IMPAYES PRESENTES A L'ENCAISSEMENT PAR LA R.G.F.P.</v>
          </cell>
          <cell r="G460">
            <v>11743213.92</v>
          </cell>
          <cell r="H460">
            <v>2190969</v>
          </cell>
          <cell r="I460">
            <v>0</v>
          </cell>
          <cell r="J460">
            <v>13553329.92</v>
          </cell>
          <cell r="K460">
            <v>13934182.92</v>
          </cell>
          <cell r="L460">
            <v>13553329.92</v>
          </cell>
          <cell r="M460">
            <v>380853</v>
          </cell>
        </row>
        <row r="461">
          <cell r="C461" t="str">
            <v>512</v>
          </cell>
          <cell r="D461" t="str">
            <v>5121</v>
          </cell>
          <cell r="E461">
            <v>5121110</v>
          </cell>
          <cell r="F461" t="str">
            <v>BNP - PARIBAS (DAV)</v>
          </cell>
          <cell r="G461">
            <v>14366043.06</v>
          </cell>
          <cell r="H461">
            <v>3329185593.68</v>
          </cell>
          <cell r="I461">
            <v>0</v>
          </cell>
          <cell r="J461">
            <v>3337764956.46</v>
          </cell>
          <cell r="K461">
            <v>3343551636.74</v>
          </cell>
          <cell r="L461">
            <v>3337764956.46</v>
          </cell>
          <cell r="M461">
            <v>5786680.279999733</v>
          </cell>
        </row>
        <row r="462">
          <cell r="C462" t="str">
            <v>512</v>
          </cell>
          <cell r="D462" t="str">
            <v>5121</v>
          </cell>
          <cell r="E462">
            <v>5121130</v>
          </cell>
          <cell r="F462" t="str">
            <v>B.N.P.I. - GUADELOUPE</v>
          </cell>
          <cell r="G462">
            <v>0</v>
          </cell>
          <cell r="H462">
            <v>9112454.05</v>
          </cell>
          <cell r="I462">
            <v>0</v>
          </cell>
          <cell r="J462">
            <v>5345670.33</v>
          </cell>
          <cell r="K462">
            <v>9112454.05</v>
          </cell>
          <cell r="L462">
            <v>5345670.33</v>
          </cell>
          <cell r="M462">
            <v>3766783.7200000007</v>
          </cell>
        </row>
        <row r="463">
          <cell r="C463" t="str">
            <v>512</v>
          </cell>
          <cell r="D463" t="str">
            <v>5121</v>
          </cell>
          <cell r="E463">
            <v>5121140</v>
          </cell>
          <cell r="F463" t="str">
            <v>B.N.P.I. - GUYANE</v>
          </cell>
          <cell r="G463">
            <v>1210838.38</v>
          </cell>
          <cell r="H463">
            <v>7441225.96</v>
          </cell>
          <cell r="I463">
            <v>0</v>
          </cell>
          <cell r="J463">
            <v>7649824.59</v>
          </cell>
          <cell r="K463">
            <v>8652064.34</v>
          </cell>
          <cell r="L463">
            <v>7649824.59</v>
          </cell>
          <cell r="M463">
            <v>1002239.75</v>
          </cell>
        </row>
        <row r="464">
          <cell r="C464" t="str">
            <v>512</v>
          </cell>
          <cell r="D464" t="str">
            <v>5121</v>
          </cell>
          <cell r="E464">
            <v>5121150</v>
          </cell>
          <cell r="F464" t="str">
            <v>B.N.P.I. - MARTINIQUE</v>
          </cell>
          <cell r="G464">
            <v>0</v>
          </cell>
          <cell r="H464">
            <v>9383775.07</v>
          </cell>
          <cell r="I464">
            <v>0</v>
          </cell>
          <cell r="J464">
            <v>7139138.14</v>
          </cell>
          <cell r="K464">
            <v>9383775.07</v>
          </cell>
          <cell r="L464">
            <v>7139138.14</v>
          </cell>
          <cell r="M464">
            <v>2244636.9300000006</v>
          </cell>
        </row>
        <row r="465">
          <cell r="C465" t="str">
            <v>512</v>
          </cell>
          <cell r="D465" t="str">
            <v>5121</v>
          </cell>
          <cell r="E465">
            <v>5121160</v>
          </cell>
          <cell r="F465" t="str">
            <v>B.N.P.I. - REUNION</v>
          </cell>
          <cell r="G465">
            <v>12797957.61</v>
          </cell>
          <cell r="H465">
            <v>47374616.67</v>
          </cell>
          <cell r="I465">
            <v>0</v>
          </cell>
          <cell r="J465">
            <v>57325002.81</v>
          </cell>
          <cell r="K465">
            <v>60172574.28</v>
          </cell>
          <cell r="L465">
            <v>57325002.81</v>
          </cell>
          <cell r="M465">
            <v>2847571.469999999</v>
          </cell>
        </row>
        <row r="466">
          <cell r="C466" t="str">
            <v>512</v>
          </cell>
          <cell r="D466" t="str">
            <v>5121</v>
          </cell>
          <cell r="E466">
            <v>5121190</v>
          </cell>
          <cell r="F466" t="str">
            <v>B.N.P. PARIBAS (CREDIT DE TRESORERIE)</v>
          </cell>
          <cell r="G466">
            <v>0</v>
          </cell>
          <cell r="H466">
            <v>250000000</v>
          </cell>
          <cell r="I466">
            <v>250000000</v>
          </cell>
          <cell r="J466">
            <v>250000000</v>
          </cell>
          <cell r="K466">
            <v>250000000</v>
          </cell>
          <cell r="L466">
            <v>500000000</v>
          </cell>
          <cell r="M466">
            <v>-250000000</v>
          </cell>
        </row>
        <row r="467">
          <cell r="C467" t="str">
            <v>512</v>
          </cell>
          <cell r="D467" t="str">
            <v>5121</v>
          </cell>
          <cell r="E467">
            <v>5121210</v>
          </cell>
          <cell r="F467" t="str">
            <v>C.L.   DEPOT A VUE</v>
          </cell>
          <cell r="G467">
            <v>12518193.05</v>
          </cell>
          <cell r="H467">
            <v>1121290477.5</v>
          </cell>
          <cell r="I467">
            <v>0</v>
          </cell>
          <cell r="J467">
            <v>1131533259.04</v>
          </cell>
          <cell r="K467">
            <v>1133808670.55</v>
          </cell>
          <cell r="L467">
            <v>1131533259.04</v>
          </cell>
          <cell r="M467">
            <v>2275411.5099999905</v>
          </cell>
        </row>
        <row r="468">
          <cell r="C468" t="str">
            <v>512</v>
          </cell>
          <cell r="D468" t="str">
            <v>5121</v>
          </cell>
          <cell r="E468">
            <v>5121230</v>
          </cell>
          <cell r="F468" t="str">
            <v>CREDIT LYONNAIS - RECETTES ALSACE MOSELLE</v>
          </cell>
          <cell r="G468">
            <v>9417.88</v>
          </cell>
          <cell r="H468">
            <v>306143814.74</v>
          </cell>
          <cell r="I468">
            <v>0</v>
          </cell>
          <cell r="J468">
            <v>306137970.97</v>
          </cell>
          <cell r="K468">
            <v>306153232.62</v>
          </cell>
          <cell r="L468">
            <v>306137970.97</v>
          </cell>
          <cell r="M468">
            <v>15261.649999976158</v>
          </cell>
        </row>
        <row r="469">
          <cell r="C469" t="str">
            <v>512</v>
          </cell>
          <cell r="D469" t="str">
            <v>5121</v>
          </cell>
          <cell r="E469">
            <v>5121310</v>
          </cell>
          <cell r="F469" t="str">
            <v>PARIBAS  DEPOT A VUE</v>
          </cell>
          <cell r="G469">
            <v>2542.47</v>
          </cell>
          <cell r="H469">
            <v>0</v>
          </cell>
          <cell r="I469">
            <v>0</v>
          </cell>
          <cell r="J469">
            <v>2542.47</v>
          </cell>
          <cell r="K469">
            <v>2542.47</v>
          </cell>
          <cell r="L469">
            <v>2542.47</v>
          </cell>
          <cell r="M469">
            <v>0</v>
          </cell>
        </row>
        <row r="470">
          <cell r="C470" t="str">
            <v>512</v>
          </cell>
          <cell r="D470" t="str">
            <v>5121</v>
          </cell>
          <cell r="E470">
            <v>5121410</v>
          </cell>
          <cell r="F470" t="str">
            <v>SOCIETE GENERALE  DEPOT A VUE</v>
          </cell>
          <cell r="G470">
            <v>8354.61</v>
          </cell>
          <cell r="H470">
            <v>228927301.62</v>
          </cell>
          <cell r="I470">
            <v>0</v>
          </cell>
          <cell r="J470">
            <v>228918401.35</v>
          </cell>
          <cell r="K470">
            <v>228935656.23000002</v>
          </cell>
          <cell r="L470">
            <v>228918401.35</v>
          </cell>
          <cell r="M470">
            <v>17254.880000025034</v>
          </cell>
        </row>
        <row r="471">
          <cell r="C471" t="str">
            <v>512</v>
          </cell>
          <cell r="D471" t="str">
            <v>5121</v>
          </cell>
          <cell r="E471">
            <v>5121490</v>
          </cell>
          <cell r="F471" t="str">
            <v>SOCIETE GENERALE  CREDIT DE TRESORERIE</v>
          </cell>
          <cell r="G471">
            <v>0</v>
          </cell>
          <cell r="H471">
            <v>15000000</v>
          </cell>
          <cell r="I471">
            <v>15000000</v>
          </cell>
          <cell r="J471">
            <v>0</v>
          </cell>
          <cell r="K471">
            <v>15000000</v>
          </cell>
          <cell r="L471">
            <v>15000000</v>
          </cell>
          <cell r="M471">
            <v>0</v>
          </cell>
        </row>
        <row r="472">
          <cell r="C472" t="str">
            <v>512</v>
          </cell>
          <cell r="D472" t="str">
            <v>5121</v>
          </cell>
          <cell r="E472">
            <v>5121510</v>
          </cell>
          <cell r="F472" t="str">
            <v>BANQUE DU LOUVRE</v>
          </cell>
          <cell r="G472">
            <v>0</v>
          </cell>
          <cell r="H472">
            <v>9254766.12</v>
          </cell>
          <cell r="I472">
            <v>0</v>
          </cell>
          <cell r="J472">
            <v>9254766.12</v>
          </cell>
          <cell r="K472">
            <v>9254766.12</v>
          </cell>
          <cell r="L472">
            <v>9254766.12</v>
          </cell>
          <cell r="M472">
            <v>0</v>
          </cell>
        </row>
        <row r="473">
          <cell r="C473" t="str">
            <v>512</v>
          </cell>
          <cell r="D473" t="str">
            <v>5121</v>
          </cell>
          <cell r="E473">
            <v>5121610</v>
          </cell>
          <cell r="F473" t="str">
            <v>BANQUE FINANCIERE GROUPAMA (DAV)</v>
          </cell>
          <cell r="G473">
            <v>0</v>
          </cell>
          <cell r="H473">
            <v>123053143.28</v>
          </cell>
          <cell r="I473">
            <v>0</v>
          </cell>
          <cell r="J473">
            <v>123053143.28</v>
          </cell>
          <cell r="K473">
            <v>123053143.28</v>
          </cell>
          <cell r="L473">
            <v>123053143.28</v>
          </cell>
          <cell r="M473">
            <v>0</v>
          </cell>
        </row>
        <row r="474">
          <cell r="C474" t="str">
            <v>512</v>
          </cell>
          <cell r="D474" t="str">
            <v>5121</v>
          </cell>
          <cell r="E474">
            <v>5121710</v>
          </cell>
          <cell r="F474" t="str">
            <v>CAISSE DES DEPOTS ET CONSIGNATIONS</v>
          </cell>
          <cell r="G474">
            <v>0.02</v>
          </cell>
          <cell r="H474">
            <v>-0.02</v>
          </cell>
          <cell r="I474">
            <v>0</v>
          </cell>
          <cell r="J474">
            <v>0</v>
          </cell>
          <cell r="K474">
            <v>0</v>
          </cell>
          <cell r="L474">
            <v>0</v>
          </cell>
          <cell r="M474">
            <v>0</v>
          </cell>
        </row>
        <row r="475">
          <cell r="C475" t="str">
            <v>512</v>
          </cell>
          <cell r="D475" t="str">
            <v>5121</v>
          </cell>
          <cell r="E475">
            <v>5121810</v>
          </cell>
          <cell r="F475" t="str">
            <v>DEXIA - CLF (DAV)</v>
          </cell>
          <cell r="G475">
            <v>0</v>
          </cell>
          <cell r="H475">
            <v>172619636.5</v>
          </cell>
          <cell r="I475">
            <v>0</v>
          </cell>
          <cell r="J475">
            <v>172619636.5</v>
          </cell>
          <cell r="K475">
            <v>172619636.5</v>
          </cell>
          <cell r="L475">
            <v>172619636.5</v>
          </cell>
          <cell r="M475">
            <v>0</v>
          </cell>
        </row>
        <row r="476">
          <cell r="C476" t="str">
            <v>512</v>
          </cell>
          <cell r="D476" t="str">
            <v>5121</v>
          </cell>
          <cell r="E476">
            <v>5121910</v>
          </cell>
          <cell r="F476" t="str">
            <v>COGEFI (DAV)</v>
          </cell>
          <cell r="G476">
            <v>0</v>
          </cell>
          <cell r="H476">
            <v>2186698.26</v>
          </cell>
          <cell r="I476">
            <v>0</v>
          </cell>
          <cell r="J476">
            <v>2186698.26</v>
          </cell>
          <cell r="K476">
            <v>2186698.26</v>
          </cell>
          <cell r="L476">
            <v>2186698.26</v>
          </cell>
          <cell r="M476">
            <v>0</v>
          </cell>
        </row>
        <row r="477">
          <cell r="C477" t="str">
            <v>512</v>
          </cell>
          <cell r="D477" t="str">
            <v>5122</v>
          </cell>
          <cell r="E477">
            <v>5122110</v>
          </cell>
          <cell r="F477" t="str">
            <v>CYRIL FINANCE GESTION (DAV)</v>
          </cell>
          <cell r="G477">
            <v>0</v>
          </cell>
          <cell r="H477">
            <v>107501530.39</v>
          </cell>
          <cell r="I477">
            <v>0</v>
          </cell>
          <cell r="J477">
            <v>107501530.39</v>
          </cell>
          <cell r="K477">
            <v>107501530.39</v>
          </cell>
          <cell r="L477">
            <v>107501530.39</v>
          </cell>
          <cell r="M477">
            <v>0</v>
          </cell>
        </row>
        <row r="478">
          <cell r="C478" t="str">
            <v>512</v>
          </cell>
          <cell r="D478" t="str">
            <v>5122</v>
          </cell>
          <cell r="E478">
            <v>5122210</v>
          </cell>
          <cell r="F478" t="str">
            <v>CREDIT AGRICOLE ILE DE FRANCE (DAV)</v>
          </cell>
          <cell r="G478">
            <v>2873.37</v>
          </cell>
          <cell r="H478">
            <v>1286610000</v>
          </cell>
          <cell r="I478">
            <v>0</v>
          </cell>
          <cell r="J478">
            <v>1286603294.89</v>
          </cell>
          <cell r="K478">
            <v>1286612873.37</v>
          </cell>
          <cell r="L478">
            <v>1286603294.89</v>
          </cell>
          <cell r="M478">
            <v>9578.479999780655</v>
          </cell>
        </row>
        <row r="479">
          <cell r="C479" t="str">
            <v>512</v>
          </cell>
          <cell r="D479" t="str">
            <v>5122</v>
          </cell>
          <cell r="E479">
            <v>5122290</v>
          </cell>
          <cell r="F479" t="str">
            <v>CREDIT AGRICOLE ILE DE FRANCE (CREDIT DE TRESORERIE)</v>
          </cell>
          <cell r="G479">
            <v>0</v>
          </cell>
          <cell r="H479">
            <v>742775000</v>
          </cell>
          <cell r="I479">
            <v>200000000</v>
          </cell>
          <cell r="J479">
            <v>542775000</v>
          </cell>
          <cell r="K479">
            <v>742775000</v>
          </cell>
          <cell r="L479">
            <v>742775000</v>
          </cell>
          <cell r="M479">
            <v>0</v>
          </cell>
        </row>
        <row r="480">
          <cell r="C480" t="str">
            <v>512</v>
          </cell>
          <cell r="D480" t="str">
            <v>5122</v>
          </cell>
          <cell r="E480">
            <v>5122310</v>
          </cell>
          <cell r="F480" t="str">
            <v>BANQUE FINANCIERE CARDIF (DAV)</v>
          </cell>
          <cell r="G480">
            <v>0</v>
          </cell>
          <cell r="H480">
            <v>146675048.19</v>
          </cell>
          <cell r="I480">
            <v>0</v>
          </cell>
          <cell r="J480">
            <v>146675048.19</v>
          </cell>
          <cell r="K480">
            <v>146675048.19</v>
          </cell>
          <cell r="L480">
            <v>146675048.19</v>
          </cell>
          <cell r="M480">
            <v>0</v>
          </cell>
        </row>
        <row r="481">
          <cell r="C481" t="str">
            <v>512</v>
          </cell>
          <cell r="D481" t="str">
            <v>5122</v>
          </cell>
          <cell r="E481">
            <v>5122410</v>
          </cell>
          <cell r="F481" t="str">
            <v>GROUPE ROBECO FRANCE - DAV</v>
          </cell>
          <cell r="G481">
            <v>0</v>
          </cell>
          <cell r="H481">
            <v>5229026.82</v>
          </cell>
          <cell r="I481">
            <v>0</v>
          </cell>
          <cell r="J481">
            <v>5229026.82</v>
          </cell>
          <cell r="K481">
            <v>5229026.82</v>
          </cell>
          <cell r="L481">
            <v>5229026.82</v>
          </cell>
          <cell r="M481">
            <v>0</v>
          </cell>
        </row>
        <row r="482">
          <cell r="C482" t="str">
            <v>512</v>
          </cell>
          <cell r="D482" t="str">
            <v>5122</v>
          </cell>
          <cell r="E482">
            <v>5122610</v>
          </cell>
          <cell r="F482" t="str">
            <v>CREDIT AGRICOLE - INDOSUEZ (DAV)</v>
          </cell>
          <cell r="G482">
            <v>3454.59</v>
          </cell>
          <cell r="H482">
            <v>12936267.69</v>
          </cell>
          <cell r="I482">
            <v>0</v>
          </cell>
          <cell r="J482">
            <v>12865816.71</v>
          </cell>
          <cell r="K482">
            <v>12939722.28</v>
          </cell>
          <cell r="L482">
            <v>12865816.71</v>
          </cell>
          <cell r="M482">
            <v>73905.56999999844</v>
          </cell>
        </row>
        <row r="483">
          <cell r="C483" t="str">
            <v>512</v>
          </cell>
          <cell r="D483" t="str">
            <v>5122</v>
          </cell>
          <cell r="E483">
            <v>5122810</v>
          </cell>
          <cell r="F483" t="str">
            <v>BANQUE FINANCIERE DE TRESORERIE (DAV)</v>
          </cell>
          <cell r="G483">
            <v>0</v>
          </cell>
          <cell r="H483">
            <v>320478605.02</v>
          </cell>
          <cell r="I483">
            <v>0</v>
          </cell>
          <cell r="J483">
            <v>320478605.02</v>
          </cell>
          <cell r="K483">
            <v>320478605.02</v>
          </cell>
          <cell r="L483">
            <v>320478605.02</v>
          </cell>
          <cell r="M483">
            <v>0</v>
          </cell>
        </row>
        <row r="484">
          <cell r="C484" t="str">
            <v>512</v>
          </cell>
          <cell r="D484" t="str">
            <v>5122</v>
          </cell>
          <cell r="E484">
            <v>5122910</v>
          </cell>
          <cell r="F484" t="str">
            <v>CREDIT COMMERCIAL DE FRANCE (DAV)</v>
          </cell>
          <cell r="G484">
            <v>0</v>
          </cell>
          <cell r="H484">
            <v>100283545.79</v>
          </cell>
          <cell r="I484">
            <v>0</v>
          </cell>
          <cell r="J484">
            <v>100283545.79</v>
          </cell>
          <cell r="K484">
            <v>100283545.79</v>
          </cell>
          <cell r="L484">
            <v>100283545.79</v>
          </cell>
          <cell r="M484">
            <v>0</v>
          </cell>
        </row>
        <row r="485">
          <cell r="C485" t="str">
            <v>512</v>
          </cell>
          <cell r="D485" t="str">
            <v>5123</v>
          </cell>
          <cell r="E485">
            <v>5123000</v>
          </cell>
          <cell r="F485" t="str">
            <v>BANQUE BRUXELLE LAMBERT FRANCE (DAV)</v>
          </cell>
          <cell r="G485">
            <v>0</v>
          </cell>
          <cell r="H485">
            <v>120583441.48</v>
          </cell>
          <cell r="I485">
            <v>0</v>
          </cell>
          <cell r="J485">
            <v>120583441.48</v>
          </cell>
          <cell r="K485">
            <v>120583441.48</v>
          </cell>
          <cell r="L485">
            <v>120583441.48</v>
          </cell>
          <cell r="M485">
            <v>0</v>
          </cell>
        </row>
        <row r="486">
          <cell r="C486" t="str">
            <v>512</v>
          </cell>
          <cell r="D486" t="str">
            <v>5129</v>
          </cell>
          <cell r="E486">
            <v>5129000</v>
          </cell>
          <cell r="F486" t="str">
            <v>CHEQUES BANCAIRES A PAYER</v>
          </cell>
          <cell r="G486">
            <v>0</v>
          </cell>
          <cell r="H486">
            <v>90539588.59</v>
          </cell>
          <cell r="I486">
            <v>7087401.87</v>
          </cell>
          <cell r="J486">
            <v>92437029.72</v>
          </cell>
          <cell r="K486">
            <v>90539588.59</v>
          </cell>
          <cell r="L486">
            <v>99524431.59</v>
          </cell>
          <cell r="M486">
            <v>-8984843</v>
          </cell>
        </row>
        <row r="487">
          <cell r="C487" t="str">
            <v>514</v>
          </cell>
          <cell r="D487" t="str">
            <v>5140</v>
          </cell>
          <cell r="E487">
            <v>5140000</v>
          </cell>
          <cell r="F487" t="str">
            <v>CCP</v>
          </cell>
          <cell r="G487">
            <v>1482400.92</v>
          </cell>
          <cell r="H487">
            <v>1719379040.65</v>
          </cell>
          <cell r="I487">
            <v>0</v>
          </cell>
          <cell r="J487">
            <v>1720180078.75</v>
          </cell>
          <cell r="K487">
            <v>1720861441.5700002</v>
          </cell>
          <cell r="L487">
            <v>1720180078.75</v>
          </cell>
          <cell r="M487">
            <v>681362.8200001717</v>
          </cell>
        </row>
        <row r="488">
          <cell r="C488" t="str">
            <v>515</v>
          </cell>
          <cell r="D488" t="str">
            <v>5151</v>
          </cell>
          <cell r="E488">
            <v>5151110</v>
          </cell>
          <cell r="F488" t="str">
            <v>R.G.F.P.</v>
          </cell>
          <cell r="G488">
            <v>390066429.79</v>
          </cell>
          <cell r="H488">
            <v>3514778412.29</v>
          </cell>
          <cell r="I488">
            <v>0</v>
          </cell>
          <cell r="J488">
            <v>3527031582.61</v>
          </cell>
          <cell r="K488">
            <v>3904844842.08</v>
          </cell>
          <cell r="L488">
            <v>3527031582.61</v>
          </cell>
          <cell r="M488">
            <v>377813259.4699998</v>
          </cell>
        </row>
        <row r="489">
          <cell r="C489" t="str">
            <v>515</v>
          </cell>
          <cell r="D489" t="str">
            <v>5151</v>
          </cell>
          <cell r="E489">
            <v>5151130</v>
          </cell>
          <cell r="F489" t="str">
            <v>R.G.F.P.</v>
          </cell>
          <cell r="G489">
            <v>404728.1</v>
          </cell>
          <cell r="H489">
            <v>86790716.1</v>
          </cell>
          <cell r="I489">
            <v>0</v>
          </cell>
          <cell r="J489">
            <v>86324938.53</v>
          </cell>
          <cell r="K489">
            <v>87195444.19999999</v>
          </cell>
          <cell r="L489">
            <v>86324938.53</v>
          </cell>
          <cell r="M489">
            <v>870505.6699999869</v>
          </cell>
        </row>
        <row r="490">
          <cell r="C490" t="str">
            <v>515</v>
          </cell>
          <cell r="D490" t="str">
            <v>5151</v>
          </cell>
          <cell r="E490">
            <v>5151210</v>
          </cell>
          <cell r="F490" t="str">
            <v>PAIERIE GENERALE DU TRESOR  CPTE DE DEPOTS DE FONDS</v>
          </cell>
          <cell r="G490">
            <v>7613.99</v>
          </cell>
          <cell r="H490">
            <v>2576840146.33</v>
          </cell>
          <cell r="I490">
            <v>0</v>
          </cell>
          <cell r="J490">
            <v>2576831119.61</v>
          </cell>
          <cell r="K490">
            <v>2576847760.3199997</v>
          </cell>
          <cell r="L490">
            <v>2576831119.61</v>
          </cell>
          <cell r="M490">
            <v>16640.70999956131</v>
          </cell>
        </row>
        <row r="491">
          <cell r="C491" t="str">
            <v>515</v>
          </cell>
          <cell r="D491" t="str">
            <v>5154</v>
          </cell>
          <cell r="E491">
            <v>5154100</v>
          </cell>
          <cell r="F491" t="str">
            <v>CAISSES TRESOR ET ETAB. PUBLICS - A.C.C. TRESOR (ECUS)</v>
          </cell>
          <cell r="G491">
            <v>26238.29</v>
          </cell>
          <cell r="H491">
            <v>84611.89</v>
          </cell>
          <cell r="I491">
            <v>0</v>
          </cell>
          <cell r="J491">
            <v>84611.89</v>
          </cell>
          <cell r="K491">
            <v>110850.18</v>
          </cell>
          <cell r="L491">
            <v>84611.89</v>
          </cell>
          <cell r="M491">
            <v>26238.289999999994</v>
          </cell>
        </row>
        <row r="492">
          <cell r="C492" t="str">
            <v>515</v>
          </cell>
          <cell r="D492" t="str">
            <v>5159</v>
          </cell>
          <cell r="E492">
            <v>5159110</v>
          </cell>
          <cell r="F492" t="str">
            <v>COMPTE DE DEPOTS DE FONDS</v>
          </cell>
          <cell r="G492">
            <v>0</v>
          </cell>
          <cell r="H492">
            <v>442076319.61</v>
          </cell>
          <cell r="I492">
            <v>303368237.83</v>
          </cell>
          <cell r="J492">
            <v>452419552.9</v>
          </cell>
          <cell r="K492">
            <v>442076319.61</v>
          </cell>
          <cell r="L492">
            <v>755787790.73</v>
          </cell>
          <cell r="M492">
            <v>-313711471.12</v>
          </cell>
        </row>
        <row r="493">
          <cell r="C493" t="str">
            <v>515</v>
          </cell>
          <cell r="D493" t="str">
            <v>5159</v>
          </cell>
          <cell r="E493">
            <v>5159130</v>
          </cell>
          <cell r="F493" t="str">
            <v>R.G.F.P. COMPTE DEPOTS DE FONDS - FONCIER</v>
          </cell>
          <cell r="G493">
            <v>0</v>
          </cell>
          <cell r="H493">
            <v>86324938.5</v>
          </cell>
          <cell r="I493">
            <v>394326.5</v>
          </cell>
          <cell r="J493">
            <v>86792341</v>
          </cell>
          <cell r="K493">
            <v>86324938.5</v>
          </cell>
          <cell r="L493">
            <v>87186667.5</v>
          </cell>
          <cell r="M493">
            <v>-861729</v>
          </cell>
        </row>
        <row r="494">
          <cell r="C494" t="str">
            <v>517</v>
          </cell>
          <cell r="D494" t="str">
            <v>5175</v>
          </cell>
          <cell r="E494">
            <v>5175500</v>
          </cell>
          <cell r="F494" t="str">
            <v>DISPONIBILITES COMPTABLE SECONDAIRE ALSACE-MOSELLE (CCP ...)</v>
          </cell>
          <cell r="G494">
            <v>1112829.53</v>
          </cell>
          <cell r="H494">
            <v>1879480.47</v>
          </cell>
          <cell r="I494">
            <v>0</v>
          </cell>
          <cell r="J494">
            <v>1112829.53</v>
          </cell>
          <cell r="K494">
            <v>2992310</v>
          </cell>
          <cell r="L494">
            <v>1112829.53</v>
          </cell>
          <cell r="M494">
            <v>1879480.47</v>
          </cell>
        </row>
        <row r="495">
          <cell r="C495" t="str">
            <v>518</v>
          </cell>
          <cell r="D495" t="str">
            <v>5186</v>
          </cell>
          <cell r="E495">
            <v>5186000</v>
          </cell>
          <cell r="F495" t="str">
            <v>INTERETS COURUS A PAYER</v>
          </cell>
          <cell r="G495">
            <v>0</v>
          </cell>
          <cell r="H495">
            <v>52083.33</v>
          </cell>
          <cell r="I495">
            <v>52083.33</v>
          </cell>
          <cell r="J495">
            <v>0</v>
          </cell>
          <cell r="K495">
            <v>52083.33</v>
          </cell>
          <cell r="L495">
            <v>52083.33</v>
          </cell>
          <cell r="M495">
            <v>0</v>
          </cell>
        </row>
        <row r="496">
          <cell r="C496" t="str">
            <v>531</v>
          </cell>
          <cell r="D496" t="str">
            <v>5310</v>
          </cell>
          <cell r="E496">
            <v>5310000</v>
          </cell>
          <cell r="F496" t="str">
            <v>CAISSE DE L AGENCE COMPTABLE</v>
          </cell>
          <cell r="G496">
            <v>11028.75</v>
          </cell>
          <cell r="H496">
            <v>405653.9</v>
          </cell>
          <cell r="I496">
            <v>0</v>
          </cell>
          <cell r="J496">
            <v>412675.9</v>
          </cell>
          <cell r="K496">
            <v>416682.65</v>
          </cell>
          <cell r="L496">
            <v>412675.9</v>
          </cell>
          <cell r="M496">
            <v>4006.75</v>
          </cell>
        </row>
        <row r="497">
          <cell r="C497" t="str">
            <v>541</v>
          </cell>
          <cell r="D497" t="str">
            <v>5415</v>
          </cell>
          <cell r="E497">
            <v>5415100</v>
          </cell>
          <cell r="F497" t="str">
            <v>REGIES AVANCES COMPTE LIAISON-TRANSFERTS P/O ALSACE-MOSELLE</v>
          </cell>
          <cell r="G497">
            <v>0</v>
          </cell>
          <cell r="H497">
            <v>352297281.37</v>
          </cell>
          <cell r="I497">
            <v>0</v>
          </cell>
          <cell r="J497">
            <v>352297281.37</v>
          </cell>
          <cell r="K497">
            <v>352297281.37</v>
          </cell>
          <cell r="L497">
            <v>352297281.37</v>
          </cell>
          <cell r="M497">
            <v>0</v>
          </cell>
        </row>
        <row r="498">
          <cell r="C498" t="str">
            <v>541</v>
          </cell>
          <cell r="D498" t="str">
            <v>5415</v>
          </cell>
          <cell r="E498">
            <v>5415200</v>
          </cell>
          <cell r="F498" t="str">
            <v>REGIES AVANCES COMPTE LIAISON-OPER. FIN ANNEE ALSACE-MOSELLE</v>
          </cell>
          <cell r="G498">
            <v>0</v>
          </cell>
          <cell r="H498">
            <v>3132902.32</v>
          </cell>
          <cell r="I498">
            <v>0</v>
          </cell>
          <cell r="J498">
            <v>3132902.32</v>
          </cell>
          <cell r="K498">
            <v>3132902.32</v>
          </cell>
          <cell r="L498">
            <v>3132902.32</v>
          </cell>
          <cell r="M498">
            <v>0</v>
          </cell>
        </row>
        <row r="499">
          <cell r="C499" t="str">
            <v>543</v>
          </cell>
          <cell r="D499" t="str">
            <v>5431</v>
          </cell>
          <cell r="E499">
            <v>5431000</v>
          </cell>
          <cell r="F499" t="str">
            <v>REGIE D'AVANCE EN FRANCE</v>
          </cell>
          <cell r="G499">
            <v>25020000</v>
          </cell>
          <cell r="H499">
            <v>5220000</v>
          </cell>
          <cell r="I499">
            <v>0</v>
          </cell>
          <cell r="J499">
            <v>14960000</v>
          </cell>
          <cell r="K499">
            <v>30240000</v>
          </cell>
          <cell r="L499">
            <v>14960000</v>
          </cell>
          <cell r="M499">
            <v>15280000</v>
          </cell>
        </row>
        <row r="500">
          <cell r="C500" t="str">
            <v>548</v>
          </cell>
          <cell r="D500" t="str">
            <v>5480</v>
          </cell>
          <cell r="E500">
            <v>5480000</v>
          </cell>
          <cell r="F500" t="str">
            <v>AVANCES POUR MENUES DEPENSES</v>
          </cell>
          <cell r="G500">
            <v>0</v>
          </cell>
          <cell r="H500">
            <v>41027.82</v>
          </cell>
          <cell r="I500">
            <v>0</v>
          </cell>
          <cell r="J500">
            <v>38527.92</v>
          </cell>
          <cell r="K500">
            <v>41027.82</v>
          </cell>
          <cell r="L500">
            <v>38527.92</v>
          </cell>
          <cell r="M500">
            <v>2499.9000000000015</v>
          </cell>
        </row>
        <row r="501">
          <cell r="C501" t="str">
            <v>585</v>
          </cell>
          <cell r="D501" t="str">
            <v>5850</v>
          </cell>
          <cell r="E501">
            <v>5850000</v>
          </cell>
          <cell r="F501" t="str">
            <v>VIREMENTS INTERNES DE FONDS</v>
          </cell>
          <cell r="G501">
            <v>0</v>
          </cell>
          <cell r="H501">
            <v>10553884590.24</v>
          </cell>
          <cell r="I501">
            <v>0</v>
          </cell>
          <cell r="J501">
            <v>10553884590.24</v>
          </cell>
          <cell r="K501">
            <v>10553884590.24</v>
          </cell>
          <cell r="L501">
            <v>10553884590.24</v>
          </cell>
          <cell r="M501">
            <v>0</v>
          </cell>
        </row>
        <row r="502">
          <cell r="C502" t="str">
            <v>603</v>
          </cell>
          <cell r="D502" t="str">
            <v>6037</v>
          </cell>
          <cell r="E502">
            <v>6037000</v>
          </cell>
          <cell r="F502" t="str">
            <v>VARIATION DE STOCKS DE MARCHANDISES</v>
          </cell>
          <cell r="G502">
            <v>0</v>
          </cell>
          <cell r="H502">
            <v>2924615</v>
          </cell>
          <cell r="I502">
            <v>0</v>
          </cell>
          <cell r="J502">
            <v>2694929</v>
          </cell>
          <cell r="K502">
            <v>2924615</v>
          </cell>
          <cell r="L502">
            <v>2694929</v>
          </cell>
          <cell r="M502">
            <v>229686</v>
          </cell>
        </row>
        <row r="503">
          <cell r="C503" t="str">
            <v>606</v>
          </cell>
          <cell r="D503" t="str">
            <v>6061</v>
          </cell>
          <cell r="E503">
            <v>6061100</v>
          </cell>
          <cell r="F503" t="str">
            <v>FOURNITURES NON STOCKEES EDF GDF</v>
          </cell>
          <cell r="G503">
            <v>0</v>
          </cell>
          <cell r="H503">
            <v>9312471.47</v>
          </cell>
          <cell r="I503">
            <v>0</v>
          </cell>
          <cell r="J503">
            <v>162158.17</v>
          </cell>
          <cell r="K503">
            <v>9312471.47</v>
          </cell>
          <cell r="L503">
            <v>162158.17</v>
          </cell>
          <cell r="M503">
            <v>9150313.3</v>
          </cell>
        </row>
        <row r="504">
          <cell r="C504" t="str">
            <v>606</v>
          </cell>
          <cell r="D504" t="str">
            <v>6061</v>
          </cell>
          <cell r="E504">
            <v>6061200</v>
          </cell>
          <cell r="F504" t="str">
            <v>FOURNITURES NON STOCKEES EAU</v>
          </cell>
          <cell r="G504">
            <v>0</v>
          </cell>
          <cell r="H504">
            <v>2406287.37</v>
          </cell>
          <cell r="I504">
            <v>0</v>
          </cell>
          <cell r="J504">
            <v>317987.85</v>
          </cell>
          <cell r="K504">
            <v>2406287.37</v>
          </cell>
          <cell r="L504">
            <v>317987.85</v>
          </cell>
          <cell r="M504">
            <v>2088299.52</v>
          </cell>
        </row>
        <row r="505">
          <cell r="C505" t="str">
            <v>606</v>
          </cell>
          <cell r="D505" t="str">
            <v>6061</v>
          </cell>
          <cell r="E505">
            <v>6061300</v>
          </cell>
          <cell r="F505" t="str">
            <v>FOURNITURES NON STOCKEES COMBUSTIBLES</v>
          </cell>
          <cell r="G505">
            <v>0</v>
          </cell>
          <cell r="H505">
            <v>2011630.95</v>
          </cell>
          <cell r="I505">
            <v>0</v>
          </cell>
          <cell r="J505">
            <v>51978.63</v>
          </cell>
          <cell r="K505">
            <v>2011630.95</v>
          </cell>
          <cell r="L505">
            <v>51978.63</v>
          </cell>
          <cell r="M505">
            <v>1959652.32</v>
          </cell>
        </row>
        <row r="506">
          <cell r="C506" t="str">
            <v>606</v>
          </cell>
          <cell r="D506" t="str">
            <v>6062</v>
          </cell>
          <cell r="E506">
            <v>6062110</v>
          </cell>
          <cell r="F506" t="str">
            <v>VOITURES PARTICULIERES CARBURANTS</v>
          </cell>
          <cell r="G506">
            <v>0</v>
          </cell>
          <cell r="H506">
            <v>1794251.09</v>
          </cell>
          <cell r="I506">
            <v>0</v>
          </cell>
          <cell r="J506">
            <v>20637.54</v>
          </cell>
          <cell r="K506">
            <v>1794251.09</v>
          </cell>
          <cell r="L506">
            <v>20637.54</v>
          </cell>
          <cell r="M506">
            <v>1773613.55</v>
          </cell>
        </row>
        <row r="507">
          <cell r="C507" t="str">
            <v>606</v>
          </cell>
          <cell r="D507" t="str">
            <v>6062</v>
          </cell>
          <cell r="E507">
            <v>6062120</v>
          </cell>
          <cell r="F507" t="str">
            <v>VOITURES PARTICULIERES GAZOLE</v>
          </cell>
          <cell r="G507">
            <v>0</v>
          </cell>
          <cell r="H507">
            <v>891685.05</v>
          </cell>
          <cell r="I507">
            <v>0</v>
          </cell>
          <cell r="J507">
            <v>20485.6</v>
          </cell>
          <cell r="K507">
            <v>891685.05</v>
          </cell>
          <cell r="L507">
            <v>20485.6</v>
          </cell>
          <cell r="M507">
            <v>871199.4500000001</v>
          </cell>
        </row>
        <row r="508">
          <cell r="C508" t="str">
            <v>606</v>
          </cell>
          <cell r="D508" t="str">
            <v>6062</v>
          </cell>
          <cell r="E508">
            <v>6062130</v>
          </cell>
          <cell r="F508" t="str">
            <v>VOITURES PARTICULIERES PNEUMATIQUES</v>
          </cell>
          <cell r="G508">
            <v>0</v>
          </cell>
          <cell r="H508">
            <v>141546.13</v>
          </cell>
          <cell r="I508">
            <v>0</v>
          </cell>
          <cell r="J508">
            <v>667.02</v>
          </cell>
          <cell r="K508">
            <v>141546.13</v>
          </cell>
          <cell r="L508">
            <v>667.02</v>
          </cell>
          <cell r="M508">
            <v>140879.11000000002</v>
          </cell>
        </row>
        <row r="509">
          <cell r="C509" t="str">
            <v>606</v>
          </cell>
          <cell r="D509" t="str">
            <v>6062</v>
          </cell>
          <cell r="E509">
            <v>6062140</v>
          </cell>
          <cell r="F509" t="str">
            <v>GPL - V.P.</v>
          </cell>
          <cell r="G509">
            <v>0</v>
          </cell>
          <cell r="H509">
            <v>41174.63</v>
          </cell>
          <cell r="I509">
            <v>0</v>
          </cell>
          <cell r="J509">
            <v>0</v>
          </cell>
          <cell r="K509">
            <v>41174.63</v>
          </cell>
          <cell r="L509">
            <v>0</v>
          </cell>
          <cell r="M509">
            <v>41174.63</v>
          </cell>
        </row>
        <row r="510">
          <cell r="C510" t="str">
            <v>606</v>
          </cell>
          <cell r="D510" t="str">
            <v>6062</v>
          </cell>
          <cell r="E510">
            <v>6062210</v>
          </cell>
          <cell r="F510" t="str">
            <v>AUTRES VEHICULES LEGERS CARBURANTS</v>
          </cell>
          <cell r="G510">
            <v>0</v>
          </cell>
          <cell r="H510">
            <v>20427481.45</v>
          </cell>
          <cell r="I510">
            <v>0</v>
          </cell>
          <cell r="J510">
            <v>78269.13</v>
          </cell>
          <cell r="K510">
            <v>20427481.45</v>
          </cell>
          <cell r="L510">
            <v>78269.13</v>
          </cell>
          <cell r="M510">
            <v>20349212.32</v>
          </cell>
        </row>
        <row r="511">
          <cell r="C511" t="str">
            <v>606</v>
          </cell>
          <cell r="D511" t="str">
            <v>6062</v>
          </cell>
          <cell r="E511">
            <v>6062220</v>
          </cell>
          <cell r="F511" t="str">
            <v>GAZOLE ET GPL - AUTRES V.L.</v>
          </cell>
          <cell r="G511">
            <v>0</v>
          </cell>
          <cell r="H511">
            <v>4876538.67</v>
          </cell>
          <cell r="I511">
            <v>0</v>
          </cell>
          <cell r="J511">
            <v>16051.6</v>
          </cell>
          <cell r="K511">
            <v>4876538.67</v>
          </cell>
          <cell r="L511">
            <v>16051.6</v>
          </cell>
          <cell r="M511">
            <v>4860487.07</v>
          </cell>
        </row>
        <row r="512">
          <cell r="C512" t="str">
            <v>606</v>
          </cell>
          <cell r="D512" t="str">
            <v>6062</v>
          </cell>
          <cell r="E512">
            <v>6062230</v>
          </cell>
          <cell r="F512" t="str">
            <v>AUTRES VEHICULES LEGERS PNEUMATIQUES</v>
          </cell>
          <cell r="G512">
            <v>0</v>
          </cell>
          <cell r="H512">
            <v>2167739.46</v>
          </cell>
          <cell r="I512">
            <v>0</v>
          </cell>
          <cell r="J512">
            <v>387.75</v>
          </cell>
          <cell r="K512">
            <v>2167739.46</v>
          </cell>
          <cell r="L512">
            <v>387.75</v>
          </cell>
          <cell r="M512">
            <v>2167351.71</v>
          </cell>
        </row>
        <row r="513">
          <cell r="C513" t="str">
            <v>606</v>
          </cell>
          <cell r="D513" t="str">
            <v>6062</v>
          </cell>
          <cell r="E513">
            <v>6062310</v>
          </cell>
          <cell r="F513" t="str">
            <v>VEHICULES UTILITAIRES CARBURANTS</v>
          </cell>
          <cell r="G513">
            <v>0</v>
          </cell>
          <cell r="H513">
            <v>2174561.43</v>
          </cell>
          <cell r="I513">
            <v>0</v>
          </cell>
          <cell r="J513">
            <v>270.04</v>
          </cell>
          <cell r="K513">
            <v>2174561.43</v>
          </cell>
          <cell r="L513">
            <v>270.04</v>
          </cell>
          <cell r="M513">
            <v>2174291.39</v>
          </cell>
        </row>
        <row r="514">
          <cell r="C514" t="str">
            <v>606</v>
          </cell>
          <cell r="D514" t="str">
            <v>6062</v>
          </cell>
          <cell r="E514">
            <v>6062320</v>
          </cell>
          <cell r="F514" t="str">
            <v>GAZOLE ET GPL - V.U. ET VEHICULES LEGERS DE CHANTIER</v>
          </cell>
          <cell r="G514">
            <v>0</v>
          </cell>
          <cell r="H514">
            <v>6146604.54</v>
          </cell>
          <cell r="I514">
            <v>0</v>
          </cell>
          <cell r="J514">
            <v>851.64</v>
          </cell>
          <cell r="K514">
            <v>6146604.54</v>
          </cell>
          <cell r="L514">
            <v>851.64</v>
          </cell>
          <cell r="M514">
            <v>6145752.9</v>
          </cell>
        </row>
        <row r="515">
          <cell r="C515" t="str">
            <v>606</v>
          </cell>
          <cell r="D515" t="str">
            <v>6062</v>
          </cell>
          <cell r="E515">
            <v>6062330</v>
          </cell>
          <cell r="F515" t="str">
            <v>VEHICULES UTILITAIRES PNEUMATIQUES</v>
          </cell>
          <cell r="G515">
            <v>0</v>
          </cell>
          <cell r="H515">
            <v>1216726.95</v>
          </cell>
          <cell r="I515">
            <v>0</v>
          </cell>
          <cell r="J515">
            <v>0</v>
          </cell>
          <cell r="K515">
            <v>1216726.95</v>
          </cell>
          <cell r="L515">
            <v>0</v>
          </cell>
          <cell r="M515">
            <v>1216726.95</v>
          </cell>
        </row>
        <row r="516">
          <cell r="C516" t="str">
            <v>606</v>
          </cell>
          <cell r="D516" t="str">
            <v>6062</v>
          </cell>
          <cell r="E516">
            <v>6062411</v>
          </cell>
          <cell r="F516" t="str">
            <v>CARBURANTS ET LUBRIFIANTS</v>
          </cell>
          <cell r="G516">
            <v>0</v>
          </cell>
          <cell r="H516">
            <v>6484018.97</v>
          </cell>
          <cell r="I516">
            <v>0</v>
          </cell>
          <cell r="J516">
            <v>2193.6</v>
          </cell>
          <cell r="K516">
            <v>6484018.97</v>
          </cell>
          <cell r="L516">
            <v>2193.6</v>
          </cell>
          <cell r="M516">
            <v>6481825.37</v>
          </cell>
        </row>
        <row r="517">
          <cell r="C517" t="str">
            <v>606</v>
          </cell>
          <cell r="D517" t="str">
            <v>6062</v>
          </cell>
          <cell r="E517">
            <v>6062412</v>
          </cell>
          <cell r="F517" t="str">
            <v>HUILE HYDRAULIQUE</v>
          </cell>
          <cell r="G517">
            <v>0</v>
          </cell>
          <cell r="H517">
            <v>115159.45</v>
          </cell>
          <cell r="I517">
            <v>0</v>
          </cell>
          <cell r="J517">
            <v>0</v>
          </cell>
          <cell r="K517">
            <v>115159.45</v>
          </cell>
          <cell r="L517">
            <v>0</v>
          </cell>
          <cell r="M517">
            <v>115159.45</v>
          </cell>
        </row>
        <row r="518">
          <cell r="C518" t="str">
            <v>606</v>
          </cell>
          <cell r="D518" t="str">
            <v>6062</v>
          </cell>
          <cell r="E518">
            <v>6062421</v>
          </cell>
          <cell r="F518" t="str">
            <v>GAZOLE</v>
          </cell>
          <cell r="G518">
            <v>0</v>
          </cell>
          <cell r="H518">
            <v>757706.96</v>
          </cell>
          <cell r="I518">
            <v>0</v>
          </cell>
          <cell r="J518">
            <v>0</v>
          </cell>
          <cell r="K518">
            <v>757706.96</v>
          </cell>
          <cell r="L518">
            <v>0</v>
          </cell>
          <cell r="M518">
            <v>757706.96</v>
          </cell>
        </row>
        <row r="519">
          <cell r="C519" t="str">
            <v>606</v>
          </cell>
          <cell r="D519" t="str">
            <v>6062</v>
          </cell>
          <cell r="E519">
            <v>6062422</v>
          </cell>
          <cell r="F519" t="str">
            <v>FIOUL DOMESTIQUE</v>
          </cell>
          <cell r="G519">
            <v>0</v>
          </cell>
          <cell r="H519">
            <v>2420497.63</v>
          </cell>
          <cell r="I519">
            <v>0</v>
          </cell>
          <cell r="J519">
            <v>0</v>
          </cell>
          <cell r="K519">
            <v>2420497.63</v>
          </cell>
          <cell r="L519">
            <v>0</v>
          </cell>
          <cell r="M519">
            <v>2420497.63</v>
          </cell>
        </row>
        <row r="520">
          <cell r="C520" t="str">
            <v>606</v>
          </cell>
          <cell r="D520" t="str">
            <v>6062</v>
          </cell>
          <cell r="E520">
            <v>6062430</v>
          </cell>
          <cell r="F520" t="str">
            <v>MATERIEL &amp; OUTILLAGE PNEUMATIQUE</v>
          </cell>
          <cell r="G520">
            <v>0</v>
          </cell>
          <cell r="H520">
            <v>528708.33</v>
          </cell>
          <cell r="I520">
            <v>0</v>
          </cell>
          <cell r="J520">
            <v>0</v>
          </cell>
          <cell r="K520">
            <v>528708.33</v>
          </cell>
          <cell r="L520">
            <v>0</v>
          </cell>
          <cell r="M520">
            <v>528708.33</v>
          </cell>
        </row>
        <row r="521">
          <cell r="C521" t="str">
            <v>606</v>
          </cell>
          <cell r="D521" t="str">
            <v>6063</v>
          </cell>
          <cell r="E521">
            <v>6063100</v>
          </cell>
          <cell r="F521" t="str">
            <v>FOURNITURES ENTRETIEN PETIT EQUIPEMENT CHANTIER &amp; ATELIERS</v>
          </cell>
          <cell r="G521">
            <v>0</v>
          </cell>
          <cell r="H521">
            <v>65620897.82</v>
          </cell>
          <cell r="I521">
            <v>0</v>
          </cell>
          <cell r="J521">
            <v>16489.3</v>
          </cell>
          <cell r="K521">
            <v>65620897.82</v>
          </cell>
          <cell r="L521">
            <v>16489.3</v>
          </cell>
          <cell r="M521">
            <v>65604408.52</v>
          </cell>
        </row>
        <row r="522">
          <cell r="C522" t="str">
            <v>606</v>
          </cell>
          <cell r="D522" t="str">
            <v>6063</v>
          </cell>
          <cell r="E522">
            <v>6063210</v>
          </cell>
          <cell r="F522" t="str">
            <v>PETIT MATERIEL &amp; PETIT OUTILLAGE TECHNIQUE</v>
          </cell>
          <cell r="G522">
            <v>0</v>
          </cell>
          <cell r="H522">
            <v>10768867.44</v>
          </cell>
          <cell r="I522">
            <v>0</v>
          </cell>
          <cell r="J522">
            <v>1758.28</v>
          </cell>
          <cell r="K522">
            <v>10768867.44</v>
          </cell>
          <cell r="L522">
            <v>1758.28</v>
          </cell>
          <cell r="M522">
            <v>10767109.16</v>
          </cell>
        </row>
        <row r="523">
          <cell r="C523" t="str">
            <v>606</v>
          </cell>
          <cell r="D523" t="str">
            <v>6063</v>
          </cell>
          <cell r="E523">
            <v>6063400</v>
          </cell>
          <cell r="F523" t="str">
            <v>PETIT MOBILIER &amp; PETIT MATERIEL DE BUREAU</v>
          </cell>
          <cell r="G523">
            <v>0</v>
          </cell>
          <cell r="H523">
            <v>3164246.79</v>
          </cell>
          <cell r="I523">
            <v>0</v>
          </cell>
          <cell r="J523">
            <v>3462.42</v>
          </cell>
          <cell r="K523">
            <v>3164246.79</v>
          </cell>
          <cell r="L523">
            <v>3462.42</v>
          </cell>
          <cell r="M523">
            <v>3160784.37</v>
          </cell>
        </row>
        <row r="524">
          <cell r="C524" t="str">
            <v>606</v>
          </cell>
          <cell r="D524" t="str">
            <v>6063</v>
          </cell>
          <cell r="E524">
            <v>6063500</v>
          </cell>
          <cell r="F524" t="str">
            <v>PRODUITS D ENTRETIEN</v>
          </cell>
          <cell r="G524">
            <v>0</v>
          </cell>
          <cell r="H524">
            <v>1358252.48</v>
          </cell>
          <cell r="I524">
            <v>0</v>
          </cell>
          <cell r="J524">
            <v>218.35</v>
          </cell>
          <cell r="K524">
            <v>1358252.48</v>
          </cell>
          <cell r="L524">
            <v>218.35</v>
          </cell>
          <cell r="M524">
            <v>1358034.13</v>
          </cell>
        </row>
        <row r="525">
          <cell r="C525" t="str">
            <v>606</v>
          </cell>
          <cell r="D525" t="str">
            <v>6064</v>
          </cell>
          <cell r="E525">
            <v>6064100</v>
          </cell>
          <cell r="F525" t="str">
            <v>FOURNITURES ADMINISTRATIVES DE BUREAU</v>
          </cell>
          <cell r="G525">
            <v>0</v>
          </cell>
          <cell r="H525">
            <v>11277408.76</v>
          </cell>
          <cell r="I525">
            <v>0</v>
          </cell>
          <cell r="J525">
            <v>3490.57</v>
          </cell>
          <cell r="K525">
            <v>11277408.76</v>
          </cell>
          <cell r="L525">
            <v>3490.57</v>
          </cell>
          <cell r="M525">
            <v>11273918.19</v>
          </cell>
        </row>
        <row r="526">
          <cell r="C526" t="str">
            <v>606</v>
          </cell>
          <cell r="D526" t="str">
            <v>6064</v>
          </cell>
          <cell r="E526">
            <v>6064300</v>
          </cell>
          <cell r="F526" t="str">
            <v>FOURNITURES ADMINISTRATIVES POUR L INFORMATIQUE</v>
          </cell>
          <cell r="G526">
            <v>0</v>
          </cell>
          <cell r="H526">
            <v>6581507.76</v>
          </cell>
          <cell r="I526">
            <v>0</v>
          </cell>
          <cell r="J526">
            <v>317759.22</v>
          </cell>
          <cell r="K526">
            <v>6581507.76</v>
          </cell>
          <cell r="L526">
            <v>317759.22</v>
          </cell>
          <cell r="M526">
            <v>6263748.54</v>
          </cell>
        </row>
        <row r="527">
          <cell r="C527" t="str">
            <v>606</v>
          </cell>
          <cell r="D527" t="str">
            <v>6064</v>
          </cell>
          <cell r="E527">
            <v>6064700</v>
          </cell>
          <cell r="F527" t="str">
            <v>BRACELETS POUR LE CONTROLE DE LA CHASSE</v>
          </cell>
          <cell r="G527">
            <v>0</v>
          </cell>
          <cell r="H527">
            <v>15813292.39</v>
          </cell>
          <cell r="I527">
            <v>0</v>
          </cell>
          <cell r="J527">
            <v>7901</v>
          </cell>
          <cell r="K527">
            <v>15813292.39</v>
          </cell>
          <cell r="L527">
            <v>7901</v>
          </cell>
          <cell r="M527">
            <v>15805391.39</v>
          </cell>
        </row>
        <row r="528">
          <cell r="C528" t="str">
            <v>606</v>
          </cell>
          <cell r="D528" t="str">
            <v>6065</v>
          </cell>
          <cell r="E528">
            <v>6065000</v>
          </cell>
          <cell r="F528" t="str">
            <v>LINGE VETEMENTS DE TRAVAIL</v>
          </cell>
          <cell r="G528">
            <v>0</v>
          </cell>
          <cell r="H528">
            <v>23628536.35</v>
          </cell>
          <cell r="I528">
            <v>0</v>
          </cell>
          <cell r="J528">
            <v>165707.54</v>
          </cell>
          <cell r="K528">
            <v>23628536.35</v>
          </cell>
          <cell r="L528">
            <v>165707.54</v>
          </cell>
          <cell r="M528">
            <v>23462828.810000002</v>
          </cell>
        </row>
        <row r="529">
          <cell r="C529" t="str">
            <v>606</v>
          </cell>
          <cell r="D529" t="str">
            <v>6068</v>
          </cell>
          <cell r="E529">
            <v>6068110</v>
          </cell>
          <cell r="F529" t="str">
            <v>ALIMENTATION NON DESTINEE A LA VENTE</v>
          </cell>
          <cell r="G529">
            <v>0</v>
          </cell>
          <cell r="H529">
            <v>1696876.11</v>
          </cell>
          <cell r="I529">
            <v>0</v>
          </cell>
          <cell r="J529">
            <v>4363.07</v>
          </cell>
          <cell r="K529">
            <v>1696876.11</v>
          </cell>
          <cell r="L529">
            <v>4363.07</v>
          </cell>
          <cell r="M529">
            <v>1692513.04</v>
          </cell>
        </row>
        <row r="530">
          <cell r="C530" t="str">
            <v>606</v>
          </cell>
          <cell r="D530" t="str">
            <v>6068</v>
          </cell>
          <cell r="E530">
            <v>6068120</v>
          </cell>
          <cell r="F530" t="str">
            <v>ALIMENTATION DESTINEE A LA VENTE</v>
          </cell>
          <cell r="G530">
            <v>0</v>
          </cell>
          <cell r="H530">
            <v>181614.52</v>
          </cell>
          <cell r="I530">
            <v>0</v>
          </cell>
          <cell r="J530">
            <v>0</v>
          </cell>
          <cell r="K530">
            <v>181614.52</v>
          </cell>
          <cell r="L530">
            <v>0</v>
          </cell>
          <cell r="M530">
            <v>181614.52</v>
          </cell>
        </row>
        <row r="531">
          <cell r="C531" t="str">
            <v>606</v>
          </cell>
          <cell r="D531" t="str">
            <v>6068</v>
          </cell>
          <cell r="E531">
            <v>6068210</v>
          </cell>
          <cell r="F531" t="str">
            <v>ACHATS D ANIMAUX</v>
          </cell>
          <cell r="G531">
            <v>0</v>
          </cell>
          <cell r="H531">
            <v>357571.34</v>
          </cell>
          <cell r="I531">
            <v>0</v>
          </cell>
          <cell r="J531">
            <v>0</v>
          </cell>
          <cell r="K531">
            <v>357571.34</v>
          </cell>
          <cell r="L531">
            <v>0</v>
          </cell>
          <cell r="M531">
            <v>357571.34</v>
          </cell>
        </row>
        <row r="532">
          <cell r="C532" t="str">
            <v>606</v>
          </cell>
          <cell r="D532" t="str">
            <v>6068</v>
          </cell>
          <cell r="E532">
            <v>6068220</v>
          </cell>
          <cell r="F532" t="str">
            <v>ACHATS DENREES POUR ANIMAUX</v>
          </cell>
          <cell r="G532">
            <v>0</v>
          </cell>
          <cell r="H532">
            <v>1793290.98</v>
          </cell>
          <cell r="I532">
            <v>0</v>
          </cell>
          <cell r="J532">
            <v>600</v>
          </cell>
          <cell r="K532">
            <v>1793290.98</v>
          </cell>
          <cell r="L532">
            <v>600</v>
          </cell>
          <cell r="M532">
            <v>1792690.98</v>
          </cell>
        </row>
        <row r="533">
          <cell r="C533" t="str">
            <v>606</v>
          </cell>
          <cell r="D533" t="str">
            <v>6068</v>
          </cell>
          <cell r="E533">
            <v>6068310</v>
          </cell>
          <cell r="F533" t="str">
            <v>ACHATS DE GRAINES</v>
          </cell>
          <cell r="G533">
            <v>0</v>
          </cell>
          <cell r="H533">
            <v>847979.49</v>
          </cell>
          <cell r="I533">
            <v>0</v>
          </cell>
          <cell r="J533">
            <v>2350.03</v>
          </cell>
          <cell r="K533">
            <v>847979.49</v>
          </cell>
          <cell r="L533">
            <v>2350.03</v>
          </cell>
          <cell r="M533">
            <v>845629.46</v>
          </cell>
        </row>
        <row r="534">
          <cell r="C534" t="str">
            <v>606</v>
          </cell>
          <cell r="D534" t="str">
            <v>6068</v>
          </cell>
          <cell r="E534">
            <v>6068320</v>
          </cell>
          <cell r="F534" t="str">
            <v>ACHATS DE PLANTS</v>
          </cell>
          <cell r="G534">
            <v>0</v>
          </cell>
          <cell r="H534">
            <v>15197819.82</v>
          </cell>
          <cell r="I534">
            <v>0</v>
          </cell>
          <cell r="J534">
            <v>1900</v>
          </cell>
          <cell r="K534">
            <v>15197819.82</v>
          </cell>
          <cell r="L534">
            <v>1900</v>
          </cell>
          <cell r="M534">
            <v>15195919.82</v>
          </cell>
        </row>
        <row r="535">
          <cell r="C535" t="str">
            <v>606</v>
          </cell>
          <cell r="D535" t="str">
            <v>6068</v>
          </cell>
          <cell r="E535">
            <v>6068800</v>
          </cell>
          <cell r="F535" t="str">
            <v>ACHATS DIVERS</v>
          </cell>
          <cell r="G535">
            <v>0</v>
          </cell>
          <cell r="H535">
            <v>803629.86</v>
          </cell>
          <cell r="I535">
            <v>0</v>
          </cell>
          <cell r="J535">
            <v>104834.4</v>
          </cell>
          <cell r="K535">
            <v>803629.86</v>
          </cell>
          <cell r="L535">
            <v>104834.4</v>
          </cell>
          <cell r="M535">
            <v>698795.46</v>
          </cell>
        </row>
        <row r="536">
          <cell r="C536" t="str">
            <v>611</v>
          </cell>
          <cell r="D536" t="str">
            <v>6111</v>
          </cell>
          <cell r="E536">
            <v>6111000</v>
          </cell>
          <cell r="F536" t="str">
            <v>TRAVAUX FORESTIERS ASSIMILES</v>
          </cell>
          <cell r="G536">
            <v>0</v>
          </cell>
          <cell r="H536">
            <v>592449924.06</v>
          </cell>
          <cell r="I536">
            <v>0</v>
          </cell>
          <cell r="J536">
            <v>6849474.75</v>
          </cell>
          <cell r="K536">
            <v>592449924.06</v>
          </cell>
          <cell r="L536">
            <v>6849474.75</v>
          </cell>
          <cell r="M536">
            <v>585600449.31</v>
          </cell>
        </row>
        <row r="537">
          <cell r="C537" t="str">
            <v>611</v>
          </cell>
          <cell r="D537" t="str">
            <v>6112</v>
          </cell>
          <cell r="E537">
            <v>6112100</v>
          </cell>
          <cell r="F537" t="str">
            <v>TRAVAUX BUREAU</v>
          </cell>
          <cell r="G537">
            <v>0</v>
          </cell>
          <cell r="H537">
            <v>20202670.39</v>
          </cell>
          <cell r="I537">
            <v>0</v>
          </cell>
          <cell r="J537">
            <v>7354.52</v>
          </cell>
          <cell r="K537">
            <v>20202670.39</v>
          </cell>
          <cell r="L537">
            <v>7354.52</v>
          </cell>
          <cell r="M537">
            <v>20195315.87</v>
          </cell>
        </row>
        <row r="538">
          <cell r="C538" t="str">
            <v>611</v>
          </cell>
          <cell r="D538" t="str">
            <v>6112</v>
          </cell>
          <cell r="E538">
            <v>6112300</v>
          </cell>
          <cell r="F538" t="str">
            <v>TRAVAUX INFORMATIQUE</v>
          </cell>
          <cell r="G538">
            <v>0</v>
          </cell>
          <cell r="H538">
            <v>203788.2</v>
          </cell>
          <cell r="I538">
            <v>0</v>
          </cell>
          <cell r="J538">
            <v>0</v>
          </cell>
          <cell r="K538">
            <v>203788.2</v>
          </cell>
          <cell r="L538">
            <v>0</v>
          </cell>
          <cell r="M538">
            <v>203788.2</v>
          </cell>
        </row>
        <row r="539">
          <cell r="C539" t="str">
            <v>611</v>
          </cell>
          <cell r="D539" t="str">
            <v>6113</v>
          </cell>
          <cell r="E539">
            <v>6113100</v>
          </cell>
          <cell r="F539" t="str">
            <v>SOUS-TRAITANCE TRAVAUX AEV</v>
          </cell>
          <cell r="G539">
            <v>0</v>
          </cell>
          <cell r="H539">
            <v>14745231.79</v>
          </cell>
          <cell r="I539">
            <v>0</v>
          </cell>
          <cell r="J539">
            <v>2104.56</v>
          </cell>
          <cell r="K539">
            <v>14745231.79</v>
          </cell>
          <cell r="L539">
            <v>2104.56</v>
          </cell>
          <cell r="M539">
            <v>14743127.229999999</v>
          </cell>
        </row>
        <row r="540">
          <cell r="C540" t="str">
            <v>611</v>
          </cell>
          <cell r="D540" t="str">
            <v>6117</v>
          </cell>
          <cell r="E540">
            <v>6117000</v>
          </cell>
          <cell r="F540" t="str">
            <v>ACHAT MATERIEL POUR COMPTE CO CONTRACTANTS PROP.MATERIEL</v>
          </cell>
          <cell r="G540">
            <v>0</v>
          </cell>
          <cell r="H540">
            <v>5058160.35</v>
          </cell>
          <cell r="I540">
            <v>0</v>
          </cell>
          <cell r="J540">
            <v>170800</v>
          </cell>
          <cell r="K540">
            <v>5058160.35</v>
          </cell>
          <cell r="L540">
            <v>170800</v>
          </cell>
          <cell r="M540">
            <v>4887360.35</v>
          </cell>
        </row>
        <row r="541">
          <cell r="C541" t="str">
            <v>612</v>
          </cell>
          <cell r="D541" t="str">
            <v>6122</v>
          </cell>
          <cell r="E541">
            <v>6122000</v>
          </cell>
          <cell r="F541" t="str">
            <v>CREDIT BAIL IMMOBILIER</v>
          </cell>
          <cell r="G541">
            <v>0</v>
          </cell>
          <cell r="H541">
            <v>454639.76</v>
          </cell>
          <cell r="I541">
            <v>0</v>
          </cell>
          <cell r="J541">
            <v>0</v>
          </cell>
          <cell r="K541">
            <v>454639.76</v>
          </cell>
          <cell r="L541">
            <v>0</v>
          </cell>
          <cell r="M541">
            <v>454639.76</v>
          </cell>
        </row>
        <row r="542">
          <cell r="C542" t="str">
            <v>612</v>
          </cell>
          <cell r="D542" t="str">
            <v>6125</v>
          </cell>
          <cell r="E542">
            <v>6125000</v>
          </cell>
          <cell r="F542" t="str">
            <v>CREDIT BAIL MOBILIER</v>
          </cell>
          <cell r="G542">
            <v>0</v>
          </cell>
          <cell r="H542">
            <v>256742.55</v>
          </cell>
          <cell r="I542">
            <v>0</v>
          </cell>
          <cell r="J542">
            <v>6118</v>
          </cell>
          <cell r="K542">
            <v>256742.55</v>
          </cell>
          <cell r="L542">
            <v>6118</v>
          </cell>
          <cell r="M542">
            <v>250624.55</v>
          </cell>
        </row>
        <row r="543">
          <cell r="C543" t="str">
            <v>613</v>
          </cell>
          <cell r="D543" t="str">
            <v>6132</v>
          </cell>
          <cell r="E543">
            <v>6132100</v>
          </cell>
          <cell r="F543" t="str">
            <v>TERRAINS</v>
          </cell>
          <cell r="G543">
            <v>0</v>
          </cell>
          <cell r="H543">
            <v>1855926</v>
          </cell>
          <cell r="I543">
            <v>0</v>
          </cell>
          <cell r="J543">
            <v>936</v>
          </cell>
          <cell r="K543">
            <v>1855926</v>
          </cell>
          <cell r="L543">
            <v>936</v>
          </cell>
          <cell r="M543">
            <v>1854990</v>
          </cell>
        </row>
        <row r="544">
          <cell r="C544" t="str">
            <v>613</v>
          </cell>
          <cell r="D544" t="str">
            <v>6132</v>
          </cell>
          <cell r="E544">
            <v>6132200</v>
          </cell>
          <cell r="F544" t="str">
            <v>LOCATION DE SALLES</v>
          </cell>
          <cell r="G544">
            <v>0</v>
          </cell>
          <cell r="H544">
            <v>936065.75</v>
          </cell>
          <cell r="I544">
            <v>0</v>
          </cell>
          <cell r="J544">
            <v>8519.6</v>
          </cell>
          <cell r="K544">
            <v>936065.75</v>
          </cell>
          <cell r="L544">
            <v>8519.6</v>
          </cell>
          <cell r="M544">
            <v>927546.15</v>
          </cell>
        </row>
        <row r="545">
          <cell r="C545" t="str">
            <v>613</v>
          </cell>
          <cell r="D545" t="str">
            <v>6132</v>
          </cell>
          <cell r="E545">
            <v>6132300</v>
          </cell>
          <cell r="F545" t="str">
            <v>IMMEUBLES</v>
          </cell>
          <cell r="G545">
            <v>0</v>
          </cell>
          <cell r="H545">
            <v>8704625.14</v>
          </cell>
          <cell r="I545">
            <v>0</v>
          </cell>
          <cell r="J545">
            <v>176877.55</v>
          </cell>
          <cell r="K545">
            <v>8704625.14</v>
          </cell>
          <cell r="L545">
            <v>176877.55</v>
          </cell>
          <cell r="M545">
            <v>8527747.59</v>
          </cell>
        </row>
        <row r="546">
          <cell r="C546" t="str">
            <v>613</v>
          </cell>
          <cell r="D546" t="str">
            <v>6135</v>
          </cell>
          <cell r="E546">
            <v>6135100</v>
          </cell>
          <cell r="F546" t="str">
            <v>MATERIEL ET OUTILLAGE DE CHANTIER</v>
          </cell>
          <cell r="G546">
            <v>0</v>
          </cell>
          <cell r="H546">
            <v>9122887.98</v>
          </cell>
          <cell r="I546">
            <v>0</v>
          </cell>
          <cell r="J546">
            <v>0</v>
          </cell>
          <cell r="K546">
            <v>9122887.98</v>
          </cell>
          <cell r="L546">
            <v>0</v>
          </cell>
          <cell r="M546">
            <v>9122887.98</v>
          </cell>
        </row>
        <row r="547">
          <cell r="C547" t="str">
            <v>613</v>
          </cell>
          <cell r="D547" t="str">
            <v>6135</v>
          </cell>
          <cell r="E547">
            <v>6135210</v>
          </cell>
          <cell r="F547" t="str">
            <v>VOITURES PARTICULIERES</v>
          </cell>
          <cell r="G547">
            <v>0</v>
          </cell>
          <cell r="H547">
            <v>237309.07</v>
          </cell>
          <cell r="I547">
            <v>0</v>
          </cell>
          <cell r="J547">
            <v>0</v>
          </cell>
          <cell r="K547">
            <v>237309.07</v>
          </cell>
          <cell r="L547">
            <v>0</v>
          </cell>
          <cell r="M547">
            <v>237309.07</v>
          </cell>
        </row>
        <row r="548">
          <cell r="C548" t="str">
            <v>613</v>
          </cell>
          <cell r="D548" t="str">
            <v>6135</v>
          </cell>
          <cell r="E548">
            <v>6135220</v>
          </cell>
          <cell r="F548" t="str">
            <v>AUTRES VEHICULES LEGERS</v>
          </cell>
          <cell r="G548">
            <v>0</v>
          </cell>
          <cell r="H548">
            <v>419353.9</v>
          </cell>
          <cell r="I548">
            <v>0</v>
          </cell>
          <cell r="J548">
            <v>177478.5</v>
          </cell>
          <cell r="K548">
            <v>419353.9</v>
          </cell>
          <cell r="L548">
            <v>177478.5</v>
          </cell>
          <cell r="M548">
            <v>241875.40000000002</v>
          </cell>
        </row>
        <row r="549">
          <cell r="C549" t="str">
            <v>613</v>
          </cell>
          <cell r="D549" t="str">
            <v>6135</v>
          </cell>
          <cell r="E549">
            <v>6135230</v>
          </cell>
          <cell r="F549" t="str">
            <v>VEHICULES UTILITAIRES</v>
          </cell>
          <cell r="G549">
            <v>0</v>
          </cell>
          <cell r="H549">
            <v>2012087.74</v>
          </cell>
          <cell r="I549">
            <v>0</v>
          </cell>
          <cell r="J549">
            <v>8774.78</v>
          </cell>
          <cell r="K549">
            <v>2012087.74</v>
          </cell>
          <cell r="L549">
            <v>8774.78</v>
          </cell>
          <cell r="M549">
            <v>2003312.96</v>
          </cell>
        </row>
        <row r="550">
          <cell r="C550" t="str">
            <v>613</v>
          </cell>
          <cell r="D550" t="str">
            <v>6135</v>
          </cell>
          <cell r="E550">
            <v>6135280</v>
          </cell>
          <cell r="F550" t="str">
            <v>AUTRES MATERIELS DE TRANSPORT</v>
          </cell>
          <cell r="G550">
            <v>0</v>
          </cell>
          <cell r="H550">
            <v>2083182.88</v>
          </cell>
          <cell r="I550">
            <v>0</v>
          </cell>
          <cell r="J550">
            <v>0</v>
          </cell>
          <cell r="K550">
            <v>2083182.88</v>
          </cell>
          <cell r="L550">
            <v>0</v>
          </cell>
          <cell r="M550">
            <v>2083182.88</v>
          </cell>
        </row>
        <row r="551">
          <cell r="C551" t="str">
            <v>613</v>
          </cell>
          <cell r="D551" t="str">
            <v>6135</v>
          </cell>
          <cell r="E551">
            <v>6135310</v>
          </cell>
          <cell r="F551" t="str">
            <v>MOBILIER ET MATERIEL DE BUREAU</v>
          </cell>
          <cell r="G551">
            <v>0</v>
          </cell>
          <cell r="H551">
            <v>4854686.9</v>
          </cell>
          <cell r="I551">
            <v>0</v>
          </cell>
          <cell r="J551">
            <v>50576.62</v>
          </cell>
          <cell r="K551">
            <v>4854686.9</v>
          </cell>
          <cell r="L551">
            <v>50576.62</v>
          </cell>
          <cell r="M551">
            <v>4804110.28</v>
          </cell>
        </row>
        <row r="552">
          <cell r="C552" t="str">
            <v>613</v>
          </cell>
          <cell r="D552" t="str">
            <v>6135</v>
          </cell>
          <cell r="E552">
            <v>6135330</v>
          </cell>
          <cell r="F552" t="str">
            <v>MATERIEL INFORMATIQUE</v>
          </cell>
          <cell r="G552">
            <v>0</v>
          </cell>
          <cell r="H552">
            <v>117138.92</v>
          </cell>
          <cell r="I552">
            <v>0</v>
          </cell>
          <cell r="J552">
            <v>0</v>
          </cell>
          <cell r="K552">
            <v>117138.92</v>
          </cell>
          <cell r="L552">
            <v>0</v>
          </cell>
          <cell r="M552">
            <v>117138.92</v>
          </cell>
        </row>
        <row r="553">
          <cell r="C553" t="str">
            <v>614</v>
          </cell>
          <cell r="D553" t="str">
            <v>6140</v>
          </cell>
          <cell r="E553">
            <v>6140000</v>
          </cell>
          <cell r="F553" t="str">
            <v>CHARGES LOCATIVES ET DE CO PROPRIETE</v>
          </cell>
          <cell r="G553">
            <v>0</v>
          </cell>
          <cell r="H553">
            <v>3067943.43</v>
          </cell>
          <cell r="I553">
            <v>0</v>
          </cell>
          <cell r="J553">
            <v>135394.85</v>
          </cell>
          <cell r="K553">
            <v>3067943.43</v>
          </cell>
          <cell r="L553">
            <v>135394.85</v>
          </cell>
          <cell r="M553">
            <v>2932548.58</v>
          </cell>
        </row>
        <row r="554">
          <cell r="C554" t="str">
            <v>615</v>
          </cell>
          <cell r="D554" t="str">
            <v>6152</v>
          </cell>
          <cell r="E554">
            <v>6152100</v>
          </cell>
          <cell r="F554" t="str">
            <v>TERRAINS</v>
          </cell>
          <cell r="G554">
            <v>0</v>
          </cell>
          <cell r="H554">
            <v>31662.09</v>
          </cell>
          <cell r="I554">
            <v>0</v>
          </cell>
          <cell r="J554">
            <v>0</v>
          </cell>
          <cell r="K554">
            <v>31662.09</v>
          </cell>
          <cell r="L554">
            <v>0</v>
          </cell>
          <cell r="M554">
            <v>31662.09</v>
          </cell>
        </row>
        <row r="555">
          <cell r="C555" t="str">
            <v>615</v>
          </cell>
          <cell r="D555" t="str">
            <v>6152</v>
          </cell>
          <cell r="E555">
            <v>6152310</v>
          </cell>
          <cell r="F555" t="str">
            <v>BATIMENTS INDUSTRIELS</v>
          </cell>
          <cell r="G555">
            <v>0</v>
          </cell>
          <cell r="H555">
            <v>261544.65</v>
          </cell>
          <cell r="I555">
            <v>0</v>
          </cell>
          <cell r="J555">
            <v>0</v>
          </cell>
          <cell r="K555">
            <v>261544.65</v>
          </cell>
          <cell r="L555">
            <v>0</v>
          </cell>
          <cell r="M555">
            <v>261544.65</v>
          </cell>
        </row>
        <row r="556">
          <cell r="C556" t="str">
            <v>615</v>
          </cell>
          <cell r="D556" t="str">
            <v>6152</v>
          </cell>
          <cell r="E556">
            <v>6152320</v>
          </cell>
          <cell r="F556" t="str">
            <v>BATIMENTS ADMINISTRATIFS ET COMMERCIAUX</v>
          </cell>
          <cell r="G556">
            <v>0</v>
          </cell>
          <cell r="H556">
            <v>4500348.58</v>
          </cell>
          <cell r="I556">
            <v>0</v>
          </cell>
          <cell r="J556">
            <v>2410</v>
          </cell>
          <cell r="K556">
            <v>4500348.58</v>
          </cell>
          <cell r="L556">
            <v>2410</v>
          </cell>
          <cell r="M556">
            <v>4497938.58</v>
          </cell>
        </row>
        <row r="557">
          <cell r="C557" t="str">
            <v>615</v>
          </cell>
          <cell r="D557" t="str">
            <v>6152</v>
          </cell>
          <cell r="E557">
            <v>6152330</v>
          </cell>
          <cell r="F557" t="str">
            <v>MAISONS FORESTIERES</v>
          </cell>
          <cell r="G557">
            <v>0</v>
          </cell>
          <cell r="H557">
            <v>11791366.61</v>
          </cell>
          <cell r="I557">
            <v>0</v>
          </cell>
          <cell r="J557">
            <v>15969.58</v>
          </cell>
          <cell r="K557">
            <v>11791366.61</v>
          </cell>
          <cell r="L557">
            <v>15969.58</v>
          </cell>
          <cell r="M557">
            <v>11775397.03</v>
          </cell>
        </row>
        <row r="558">
          <cell r="C558" t="str">
            <v>615</v>
          </cell>
          <cell r="D558" t="str">
            <v>6152</v>
          </cell>
          <cell r="E558">
            <v>6152340</v>
          </cell>
          <cell r="F558" t="str">
            <v>OUVRAGES D INFRASTRUCTURES</v>
          </cell>
          <cell r="G558">
            <v>0</v>
          </cell>
          <cell r="H558">
            <v>343664.86</v>
          </cell>
          <cell r="I558">
            <v>0</v>
          </cell>
          <cell r="J558">
            <v>0</v>
          </cell>
          <cell r="K558">
            <v>343664.86</v>
          </cell>
          <cell r="L558">
            <v>0</v>
          </cell>
          <cell r="M558">
            <v>343664.86</v>
          </cell>
        </row>
        <row r="559">
          <cell r="C559" t="str">
            <v>615</v>
          </cell>
          <cell r="D559" t="str">
            <v>6152</v>
          </cell>
          <cell r="E559">
            <v>6152350</v>
          </cell>
          <cell r="F559" t="str">
            <v>IMMEUBLES DE RAPPORT</v>
          </cell>
          <cell r="G559">
            <v>0</v>
          </cell>
          <cell r="H559">
            <v>104208.97</v>
          </cell>
          <cell r="I559">
            <v>0</v>
          </cell>
          <cell r="J559">
            <v>0</v>
          </cell>
          <cell r="K559">
            <v>104208.97</v>
          </cell>
          <cell r="L559">
            <v>0</v>
          </cell>
          <cell r="M559">
            <v>104208.97</v>
          </cell>
        </row>
        <row r="560">
          <cell r="C560" t="str">
            <v>615</v>
          </cell>
          <cell r="D560" t="str">
            <v>6152</v>
          </cell>
          <cell r="E560">
            <v>6152380</v>
          </cell>
          <cell r="F560" t="str">
            <v>AUTRES BATIMENTS</v>
          </cell>
          <cell r="G560">
            <v>0</v>
          </cell>
          <cell r="H560">
            <v>2126887.35</v>
          </cell>
          <cell r="I560">
            <v>0</v>
          </cell>
          <cell r="J560">
            <v>123780.99</v>
          </cell>
          <cell r="K560">
            <v>2126887.35</v>
          </cell>
          <cell r="L560">
            <v>123780.99</v>
          </cell>
          <cell r="M560">
            <v>2003106.36</v>
          </cell>
        </row>
        <row r="561">
          <cell r="C561" t="str">
            <v>615</v>
          </cell>
          <cell r="D561" t="str">
            <v>6152</v>
          </cell>
          <cell r="E561">
            <v>6152400</v>
          </cell>
          <cell r="F561" t="str">
            <v>BIENS MIS A LA DISPOSITION DE L OFFICE</v>
          </cell>
          <cell r="G561">
            <v>0</v>
          </cell>
          <cell r="H561">
            <v>720261.21</v>
          </cell>
          <cell r="I561">
            <v>0</v>
          </cell>
          <cell r="J561">
            <v>228</v>
          </cell>
          <cell r="K561">
            <v>720261.21</v>
          </cell>
          <cell r="L561">
            <v>228</v>
          </cell>
          <cell r="M561">
            <v>720033.21</v>
          </cell>
        </row>
        <row r="562">
          <cell r="C562" t="str">
            <v>615</v>
          </cell>
          <cell r="D562" t="str">
            <v>6155</v>
          </cell>
          <cell r="E562">
            <v>6155100</v>
          </cell>
          <cell r="F562" t="str">
            <v>MATERIEL ET OUTILLAGE DE CHANTIER</v>
          </cell>
          <cell r="G562">
            <v>0</v>
          </cell>
          <cell r="H562">
            <v>14941828.2</v>
          </cell>
          <cell r="I562">
            <v>0</v>
          </cell>
          <cell r="J562">
            <v>9043.3</v>
          </cell>
          <cell r="K562">
            <v>14941828.2</v>
          </cell>
          <cell r="L562">
            <v>9043.3</v>
          </cell>
          <cell r="M562">
            <v>14932784.899999999</v>
          </cell>
        </row>
        <row r="563">
          <cell r="C563" t="str">
            <v>615</v>
          </cell>
          <cell r="D563" t="str">
            <v>6155</v>
          </cell>
          <cell r="E563">
            <v>6155210</v>
          </cell>
          <cell r="F563" t="str">
            <v>VOITURES PARTICULIERES</v>
          </cell>
          <cell r="G563">
            <v>0</v>
          </cell>
          <cell r="H563">
            <v>1395516.95</v>
          </cell>
          <cell r="I563">
            <v>0</v>
          </cell>
          <cell r="J563">
            <v>12790.13</v>
          </cell>
          <cell r="K563">
            <v>1395516.95</v>
          </cell>
          <cell r="L563">
            <v>12790.13</v>
          </cell>
          <cell r="M563">
            <v>1382726.82</v>
          </cell>
        </row>
        <row r="564">
          <cell r="C564" t="str">
            <v>615</v>
          </cell>
          <cell r="D564" t="str">
            <v>6155</v>
          </cell>
          <cell r="E564">
            <v>6155220</v>
          </cell>
          <cell r="F564" t="str">
            <v>AUTRES VEHICULES LEGERS</v>
          </cell>
          <cell r="G564">
            <v>0</v>
          </cell>
          <cell r="H564">
            <v>11001010.3</v>
          </cell>
          <cell r="I564">
            <v>0</v>
          </cell>
          <cell r="J564">
            <v>14463.33</v>
          </cell>
          <cell r="K564">
            <v>11001010.3</v>
          </cell>
          <cell r="L564">
            <v>14463.33</v>
          </cell>
          <cell r="M564">
            <v>10986546.97</v>
          </cell>
        </row>
        <row r="565">
          <cell r="C565" t="str">
            <v>615</v>
          </cell>
          <cell r="D565" t="str">
            <v>6155</v>
          </cell>
          <cell r="E565">
            <v>6155230</v>
          </cell>
          <cell r="F565" t="str">
            <v>TRAVAUX ENTRETIEN ET REPARATION MAT DE TRANSPORT V.U.</v>
          </cell>
          <cell r="G565">
            <v>0</v>
          </cell>
          <cell r="H565">
            <v>6512411.22</v>
          </cell>
          <cell r="I565">
            <v>0</v>
          </cell>
          <cell r="J565">
            <v>39936.42</v>
          </cell>
          <cell r="K565">
            <v>6512411.22</v>
          </cell>
          <cell r="L565">
            <v>39936.42</v>
          </cell>
          <cell r="M565">
            <v>6472474.8</v>
          </cell>
        </row>
        <row r="566">
          <cell r="C566" t="str">
            <v>615</v>
          </cell>
          <cell r="D566" t="str">
            <v>6155</v>
          </cell>
          <cell r="E566">
            <v>6155280</v>
          </cell>
          <cell r="F566" t="str">
            <v>AUTRES MATERIELS DE TRANSPORT</v>
          </cell>
          <cell r="G566">
            <v>0</v>
          </cell>
          <cell r="H566">
            <v>89349.63</v>
          </cell>
          <cell r="I566">
            <v>0</v>
          </cell>
          <cell r="J566">
            <v>0</v>
          </cell>
          <cell r="K566">
            <v>89349.63</v>
          </cell>
          <cell r="L566">
            <v>0</v>
          </cell>
          <cell r="M566">
            <v>89349.63</v>
          </cell>
        </row>
        <row r="567">
          <cell r="C567" t="str">
            <v>615</v>
          </cell>
          <cell r="D567" t="str">
            <v>6155</v>
          </cell>
          <cell r="E567">
            <v>6155310</v>
          </cell>
          <cell r="F567" t="str">
            <v>MOBILIER ET MATERIEL DE BUREAU</v>
          </cell>
          <cell r="G567">
            <v>0</v>
          </cell>
          <cell r="H567">
            <v>4292987.97</v>
          </cell>
          <cell r="I567">
            <v>0</v>
          </cell>
          <cell r="J567">
            <v>11438.52</v>
          </cell>
          <cell r="K567">
            <v>4292987.97</v>
          </cell>
          <cell r="L567">
            <v>11438.52</v>
          </cell>
          <cell r="M567">
            <v>4281549.45</v>
          </cell>
        </row>
        <row r="568">
          <cell r="C568" t="str">
            <v>615</v>
          </cell>
          <cell r="D568" t="str">
            <v>6155</v>
          </cell>
          <cell r="E568">
            <v>6155330</v>
          </cell>
          <cell r="F568" t="str">
            <v>MATERIEL INFORMATIQUE</v>
          </cell>
          <cell r="G568">
            <v>0</v>
          </cell>
          <cell r="H568">
            <v>3408490.94</v>
          </cell>
          <cell r="I568">
            <v>0</v>
          </cell>
          <cell r="J568">
            <v>0</v>
          </cell>
          <cell r="K568">
            <v>3408490.94</v>
          </cell>
          <cell r="L568">
            <v>0</v>
          </cell>
          <cell r="M568">
            <v>3408490.94</v>
          </cell>
        </row>
        <row r="569">
          <cell r="C569" t="str">
            <v>616</v>
          </cell>
          <cell r="D569" t="str">
            <v>6161</v>
          </cell>
          <cell r="E569">
            <v>6161100</v>
          </cell>
          <cell r="F569" t="str">
            <v>INCENDIE</v>
          </cell>
          <cell r="G569">
            <v>0</v>
          </cell>
          <cell r="H569">
            <v>1447421.81</v>
          </cell>
          <cell r="I569">
            <v>0</v>
          </cell>
          <cell r="J569">
            <v>0</v>
          </cell>
          <cell r="K569">
            <v>1447421.81</v>
          </cell>
          <cell r="L569">
            <v>0</v>
          </cell>
          <cell r="M569">
            <v>1447421.81</v>
          </cell>
        </row>
        <row r="570">
          <cell r="C570" t="str">
            <v>616</v>
          </cell>
          <cell r="D570" t="str">
            <v>6161</v>
          </cell>
          <cell r="E570">
            <v>6161200</v>
          </cell>
          <cell r="F570" t="str">
            <v>RESPONSABILITE CIVILE</v>
          </cell>
          <cell r="G570">
            <v>0</v>
          </cell>
          <cell r="H570">
            <v>2585983.33</v>
          </cell>
          <cell r="I570">
            <v>0</v>
          </cell>
          <cell r="J570">
            <v>0</v>
          </cell>
          <cell r="K570">
            <v>2585983.33</v>
          </cell>
          <cell r="L570">
            <v>0</v>
          </cell>
          <cell r="M570">
            <v>2585983.33</v>
          </cell>
        </row>
        <row r="571">
          <cell r="C571" t="str">
            <v>616</v>
          </cell>
          <cell r="D571" t="str">
            <v>6161</v>
          </cell>
          <cell r="E571">
            <v>6161800</v>
          </cell>
          <cell r="F571" t="str">
            <v>AUTRES ASSURANCES</v>
          </cell>
          <cell r="G571">
            <v>0</v>
          </cell>
          <cell r="H571">
            <v>55231.26</v>
          </cell>
          <cell r="I571">
            <v>0</v>
          </cell>
          <cell r="J571">
            <v>314.97</v>
          </cell>
          <cell r="K571">
            <v>55231.26</v>
          </cell>
          <cell r="L571">
            <v>314.97</v>
          </cell>
          <cell r="M571">
            <v>54916.29</v>
          </cell>
        </row>
        <row r="572">
          <cell r="C572" t="str">
            <v>616</v>
          </cell>
          <cell r="D572" t="str">
            <v>6162</v>
          </cell>
          <cell r="E572">
            <v>6162100</v>
          </cell>
          <cell r="F572" t="str">
            <v>MATERIEL DE TRANSPORT</v>
          </cell>
          <cell r="G572">
            <v>0</v>
          </cell>
          <cell r="H572">
            <v>1888584.08</v>
          </cell>
          <cell r="I572">
            <v>0</v>
          </cell>
          <cell r="J572">
            <v>0</v>
          </cell>
          <cell r="K572">
            <v>1888584.08</v>
          </cell>
          <cell r="L572">
            <v>0</v>
          </cell>
          <cell r="M572">
            <v>1888584.08</v>
          </cell>
        </row>
        <row r="573">
          <cell r="C573" t="str">
            <v>616</v>
          </cell>
          <cell r="D573" t="str">
            <v>6162</v>
          </cell>
          <cell r="E573">
            <v>6162800</v>
          </cell>
          <cell r="F573" t="str">
            <v>AUTRES ASSURANCES</v>
          </cell>
          <cell r="G573">
            <v>0</v>
          </cell>
          <cell r="H573">
            <v>61313.13</v>
          </cell>
          <cell r="I573">
            <v>0</v>
          </cell>
          <cell r="J573">
            <v>0</v>
          </cell>
          <cell r="K573">
            <v>61313.13</v>
          </cell>
          <cell r="L573">
            <v>0</v>
          </cell>
          <cell r="M573">
            <v>61313.13</v>
          </cell>
        </row>
        <row r="574">
          <cell r="C574" t="str">
            <v>617</v>
          </cell>
          <cell r="D574" t="str">
            <v>6171</v>
          </cell>
          <cell r="E574">
            <v>6171000</v>
          </cell>
          <cell r="F574" t="str">
            <v>ETUDES ET RECHERCHES TECHNIQUES</v>
          </cell>
          <cell r="G574">
            <v>0</v>
          </cell>
          <cell r="H574">
            <v>12436557.88</v>
          </cell>
          <cell r="I574">
            <v>0</v>
          </cell>
          <cell r="J574">
            <v>1034273.86</v>
          </cell>
          <cell r="K574">
            <v>12436557.88</v>
          </cell>
          <cell r="L574">
            <v>1034273.86</v>
          </cell>
          <cell r="M574">
            <v>11402284.020000001</v>
          </cell>
        </row>
        <row r="575">
          <cell r="C575" t="str">
            <v>617</v>
          </cell>
          <cell r="D575" t="str">
            <v>6172</v>
          </cell>
          <cell r="E575">
            <v>6172000</v>
          </cell>
          <cell r="F575" t="str">
            <v>ETUDES ET CONSEILS EN GESTION</v>
          </cell>
          <cell r="G575">
            <v>0</v>
          </cell>
          <cell r="H575">
            <v>6387174.86</v>
          </cell>
          <cell r="I575">
            <v>0</v>
          </cell>
          <cell r="J575">
            <v>0</v>
          </cell>
          <cell r="K575">
            <v>6387174.86</v>
          </cell>
          <cell r="L575">
            <v>0</v>
          </cell>
          <cell r="M575">
            <v>6387174.86</v>
          </cell>
        </row>
        <row r="576">
          <cell r="C576" t="str">
            <v>617</v>
          </cell>
          <cell r="D576" t="str">
            <v>6173</v>
          </cell>
          <cell r="E576">
            <v>6173000</v>
          </cell>
          <cell r="F576" t="str">
            <v>ETUDES ANALYSES ET PROGRAMMATION POUR INFORMATIQUE</v>
          </cell>
          <cell r="G576">
            <v>0</v>
          </cell>
          <cell r="H576">
            <v>7312449.48</v>
          </cell>
          <cell r="I576">
            <v>0</v>
          </cell>
          <cell r="J576">
            <v>152000</v>
          </cell>
          <cell r="K576">
            <v>7312449.48</v>
          </cell>
          <cell r="L576">
            <v>152000</v>
          </cell>
          <cell r="M576">
            <v>7160449.48</v>
          </cell>
        </row>
        <row r="577">
          <cell r="C577" t="str">
            <v>618</v>
          </cell>
          <cell r="D577" t="str">
            <v>6181</v>
          </cell>
          <cell r="E577">
            <v>6181000</v>
          </cell>
          <cell r="F577" t="str">
            <v>DOCUMENTATION GENERALE</v>
          </cell>
          <cell r="G577">
            <v>0</v>
          </cell>
          <cell r="H577">
            <v>3001228.46</v>
          </cell>
          <cell r="I577">
            <v>0</v>
          </cell>
          <cell r="J577">
            <v>2673.86</v>
          </cell>
          <cell r="K577">
            <v>3001228.46</v>
          </cell>
          <cell r="L577">
            <v>2673.86</v>
          </cell>
          <cell r="M577">
            <v>2998554.6</v>
          </cell>
        </row>
        <row r="578">
          <cell r="C578" t="str">
            <v>618</v>
          </cell>
          <cell r="D578" t="str">
            <v>6185</v>
          </cell>
          <cell r="E578">
            <v>6185000</v>
          </cell>
          <cell r="F578" t="str">
            <v>FRAIS DE COLLOQUE SEMINAIRES CONFERENCES</v>
          </cell>
          <cell r="G578">
            <v>0</v>
          </cell>
          <cell r="H578">
            <v>305020.3</v>
          </cell>
          <cell r="I578">
            <v>0</v>
          </cell>
          <cell r="J578">
            <v>0</v>
          </cell>
          <cell r="K578">
            <v>305020.3</v>
          </cell>
          <cell r="L578">
            <v>0</v>
          </cell>
          <cell r="M578">
            <v>305020.3</v>
          </cell>
        </row>
        <row r="579">
          <cell r="C579" t="str">
            <v>621</v>
          </cell>
          <cell r="D579" t="str">
            <v>6211</v>
          </cell>
          <cell r="E579">
            <v>6211000</v>
          </cell>
          <cell r="F579" t="str">
            <v>PERSONNEL INTERIMAIRE</v>
          </cell>
          <cell r="G579">
            <v>0</v>
          </cell>
          <cell r="H579">
            <v>941574.91</v>
          </cell>
          <cell r="I579">
            <v>0</v>
          </cell>
          <cell r="J579">
            <v>0</v>
          </cell>
          <cell r="K579">
            <v>941574.91</v>
          </cell>
          <cell r="L579">
            <v>0</v>
          </cell>
          <cell r="M579">
            <v>941574.91</v>
          </cell>
        </row>
        <row r="580">
          <cell r="C580" t="str">
            <v>621</v>
          </cell>
          <cell r="D580" t="str">
            <v>6214</v>
          </cell>
          <cell r="E580">
            <v>6214000</v>
          </cell>
          <cell r="F580" t="str">
            <v>PERSONNEL DETACHE OU PRETE A L ETABLISSEMENT</v>
          </cell>
          <cell r="G580">
            <v>0</v>
          </cell>
          <cell r="H580">
            <v>872822.04</v>
          </cell>
          <cell r="I580">
            <v>0</v>
          </cell>
          <cell r="J580">
            <v>0</v>
          </cell>
          <cell r="K580">
            <v>872822.04</v>
          </cell>
          <cell r="L580">
            <v>0</v>
          </cell>
          <cell r="M580">
            <v>872822.04</v>
          </cell>
        </row>
        <row r="581">
          <cell r="C581" t="str">
            <v>621</v>
          </cell>
          <cell r="D581" t="str">
            <v>6216</v>
          </cell>
          <cell r="E581">
            <v>6216100</v>
          </cell>
          <cell r="F581" t="str">
            <v>FRAIS DE DEPLACEMENT DES PERSONNELS EXTERIEURS A L'ENTREPR.</v>
          </cell>
          <cell r="G581">
            <v>0</v>
          </cell>
          <cell r="H581">
            <v>725069.93</v>
          </cell>
          <cell r="I581">
            <v>0</v>
          </cell>
          <cell r="J581">
            <v>0</v>
          </cell>
          <cell r="K581">
            <v>725069.93</v>
          </cell>
          <cell r="L581">
            <v>0</v>
          </cell>
          <cell r="M581">
            <v>725069.93</v>
          </cell>
        </row>
        <row r="582">
          <cell r="C582" t="str">
            <v>621</v>
          </cell>
          <cell r="D582" t="str">
            <v>6216</v>
          </cell>
          <cell r="E582">
            <v>6216200</v>
          </cell>
          <cell r="F582" t="str">
            <v>RESTAURATION-HEBERGEMENT DES PERSONNELS EXTERIEURS A L'ENTR.</v>
          </cell>
          <cell r="G582">
            <v>0</v>
          </cell>
          <cell r="H582">
            <v>1407682.52</v>
          </cell>
          <cell r="I582">
            <v>0</v>
          </cell>
          <cell r="J582">
            <v>3828.89</v>
          </cell>
          <cell r="K582">
            <v>1407682.52</v>
          </cell>
          <cell r="L582">
            <v>3828.89</v>
          </cell>
          <cell r="M582">
            <v>1403853.6300000001</v>
          </cell>
        </row>
        <row r="583">
          <cell r="C583" t="str">
            <v>621</v>
          </cell>
          <cell r="D583" t="str">
            <v>6218</v>
          </cell>
          <cell r="E583">
            <v>6218000</v>
          </cell>
          <cell r="F583" t="str">
            <v>DIVERS - AUTRES CHARGES EXTERNES PERSONNEL EXTERIEUR A L'ENT</v>
          </cell>
          <cell r="G583">
            <v>0</v>
          </cell>
          <cell r="H583">
            <v>100841.33</v>
          </cell>
          <cell r="I583">
            <v>0</v>
          </cell>
          <cell r="J583">
            <v>0</v>
          </cell>
          <cell r="K583">
            <v>100841.33</v>
          </cell>
          <cell r="L583">
            <v>0</v>
          </cell>
          <cell r="M583">
            <v>100841.33</v>
          </cell>
        </row>
        <row r="584">
          <cell r="C584" t="str">
            <v>622</v>
          </cell>
          <cell r="D584" t="str">
            <v>6224</v>
          </cell>
          <cell r="E584">
            <v>6224000</v>
          </cell>
          <cell r="F584" t="str">
            <v>REMUNERATIONS DES TRANSITAIRES</v>
          </cell>
          <cell r="G584">
            <v>0</v>
          </cell>
          <cell r="H584">
            <v>38521.38</v>
          </cell>
          <cell r="I584">
            <v>0</v>
          </cell>
          <cell r="J584">
            <v>0</v>
          </cell>
          <cell r="K584">
            <v>38521.38</v>
          </cell>
          <cell r="L584">
            <v>0</v>
          </cell>
          <cell r="M584">
            <v>38521.38</v>
          </cell>
        </row>
        <row r="585">
          <cell r="C585" t="str">
            <v>622</v>
          </cell>
          <cell r="D585" t="str">
            <v>6226</v>
          </cell>
          <cell r="E585">
            <v>6226000</v>
          </cell>
          <cell r="F585" t="str">
            <v>HONORAIRES</v>
          </cell>
          <cell r="G585">
            <v>0</v>
          </cell>
          <cell r="H585">
            <v>197157.46</v>
          </cell>
          <cell r="I585">
            <v>0</v>
          </cell>
          <cell r="J585">
            <v>0</v>
          </cell>
          <cell r="K585">
            <v>197157.46</v>
          </cell>
          <cell r="L585">
            <v>0</v>
          </cell>
          <cell r="M585">
            <v>197157.46</v>
          </cell>
        </row>
        <row r="586">
          <cell r="C586" t="str">
            <v>622</v>
          </cell>
          <cell r="D586" t="str">
            <v>6226</v>
          </cell>
          <cell r="E586">
            <v>6226100</v>
          </cell>
          <cell r="F586" t="str">
            <v>HONORAIRES</v>
          </cell>
          <cell r="G586">
            <v>0</v>
          </cell>
          <cell r="H586">
            <v>9408563.64</v>
          </cell>
          <cell r="I586">
            <v>0</v>
          </cell>
          <cell r="J586">
            <v>320635.4</v>
          </cell>
          <cell r="K586">
            <v>9408563.64</v>
          </cell>
          <cell r="L586">
            <v>320635.4</v>
          </cell>
          <cell r="M586">
            <v>9087928.24</v>
          </cell>
        </row>
        <row r="587">
          <cell r="C587" t="str">
            <v>622</v>
          </cell>
          <cell r="D587" t="str">
            <v>6226</v>
          </cell>
          <cell r="E587">
            <v>6226200</v>
          </cell>
          <cell r="F587" t="str">
            <v>DEBOURS SUR HONORAIRES</v>
          </cell>
          <cell r="G587">
            <v>0</v>
          </cell>
          <cell r="H587">
            <v>81855.58</v>
          </cell>
          <cell r="I587">
            <v>0</v>
          </cell>
          <cell r="J587">
            <v>0</v>
          </cell>
          <cell r="K587">
            <v>81855.58</v>
          </cell>
          <cell r="L587">
            <v>0</v>
          </cell>
          <cell r="M587">
            <v>81855.58</v>
          </cell>
        </row>
        <row r="588">
          <cell r="C588" t="str">
            <v>622</v>
          </cell>
          <cell r="D588" t="str">
            <v>6227</v>
          </cell>
          <cell r="E588">
            <v>6227100</v>
          </cell>
          <cell r="F588" t="str">
            <v>FRAIS D ACTES</v>
          </cell>
          <cell r="G588">
            <v>0</v>
          </cell>
          <cell r="H588">
            <v>2319319.67</v>
          </cell>
          <cell r="I588">
            <v>0</v>
          </cell>
          <cell r="J588">
            <v>68681.06</v>
          </cell>
          <cell r="K588">
            <v>2319319.67</v>
          </cell>
          <cell r="L588">
            <v>68681.06</v>
          </cell>
          <cell r="M588">
            <v>2250638.61</v>
          </cell>
        </row>
        <row r="589">
          <cell r="C589" t="str">
            <v>622</v>
          </cell>
          <cell r="D589" t="str">
            <v>6227</v>
          </cell>
          <cell r="E589">
            <v>6227200</v>
          </cell>
          <cell r="F589" t="str">
            <v>FRAIS D INTERV.D AVOCATS D AUXIL.DE JUSTICE &amp; D EXPERTS</v>
          </cell>
          <cell r="G589">
            <v>0</v>
          </cell>
          <cell r="H589">
            <v>113374.86</v>
          </cell>
          <cell r="I589">
            <v>0</v>
          </cell>
          <cell r="J589">
            <v>0</v>
          </cell>
          <cell r="K589">
            <v>113374.86</v>
          </cell>
          <cell r="L589">
            <v>0</v>
          </cell>
          <cell r="M589">
            <v>113374.86</v>
          </cell>
        </row>
        <row r="590">
          <cell r="C590" t="str">
            <v>622</v>
          </cell>
          <cell r="D590" t="str">
            <v>6228</v>
          </cell>
          <cell r="E590">
            <v>6228000</v>
          </cell>
          <cell r="F590" t="str">
            <v>DIVERS</v>
          </cell>
          <cell r="G590">
            <v>0</v>
          </cell>
          <cell r="H590">
            <v>141844.04</v>
          </cell>
          <cell r="I590">
            <v>0</v>
          </cell>
          <cell r="J590">
            <v>35688.6</v>
          </cell>
          <cell r="K590">
            <v>141844.04</v>
          </cell>
          <cell r="L590">
            <v>35688.6</v>
          </cell>
          <cell r="M590">
            <v>106155.44</v>
          </cell>
        </row>
        <row r="591">
          <cell r="C591" t="str">
            <v>623</v>
          </cell>
          <cell r="D591" t="str">
            <v>6231</v>
          </cell>
          <cell r="E591">
            <v>6231100</v>
          </cell>
          <cell r="F591" t="str">
            <v>ANNONCES ET INSERTIONS A CARACTERE ADMINISTRATIF ET COMM.</v>
          </cell>
          <cell r="G591">
            <v>0</v>
          </cell>
          <cell r="H591">
            <v>1219973.86</v>
          </cell>
          <cell r="I591">
            <v>0</v>
          </cell>
          <cell r="J591">
            <v>0</v>
          </cell>
          <cell r="K591">
            <v>1219973.86</v>
          </cell>
          <cell r="L591">
            <v>0</v>
          </cell>
          <cell r="M591">
            <v>1219973.86</v>
          </cell>
        </row>
        <row r="592">
          <cell r="C592" t="str">
            <v>623</v>
          </cell>
          <cell r="D592" t="str">
            <v>6231</v>
          </cell>
          <cell r="E592">
            <v>6231200</v>
          </cell>
          <cell r="F592" t="str">
            <v>ANNONCES ET INSERTIONS A CARACTERE PUBLICITAIRE</v>
          </cell>
          <cell r="G592">
            <v>0</v>
          </cell>
          <cell r="H592">
            <v>391214.95</v>
          </cell>
          <cell r="I592">
            <v>0</v>
          </cell>
          <cell r="J592">
            <v>0</v>
          </cell>
          <cell r="K592">
            <v>391214.95</v>
          </cell>
          <cell r="L592">
            <v>0</v>
          </cell>
          <cell r="M592">
            <v>391214.95</v>
          </cell>
        </row>
        <row r="593">
          <cell r="C593" t="str">
            <v>623</v>
          </cell>
          <cell r="D593" t="str">
            <v>6233</v>
          </cell>
          <cell r="E593">
            <v>6233000</v>
          </cell>
          <cell r="F593" t="str">
            <v>FOIRES &amp; EXPOSITIONS</v>
          </cell>
          <cell r="G593">
            <v>0</v>
          </cell>
          <cell r="H593">
            <v>1135773.08</v>
          </cell>
          <cell r="I593">
            <v>0</v>
          </cell>
          <cell r="J593">
            <v>24236.8</v>
          </cell>
          <cell r="K593">
            <v>1135773.08</v>
          </cell>
          <cell r="L593">
            <v>24236.8</v>
          </cell>
          <cell r="M593">
            <v>1111536.28</v>
          </cell>
        </row>
        <row r="594">
          <cell r="C594" t="str">
            <v>623</v>
          </cell>
          <cell r="D594" t="str">
            <v>6234</v>
          </cell>
          <cell r="E594">
            <v>6234000</v>
          </cell>
          <cell r="F594" t="str">
            <v>CADEAUX A LA CLIENTELE</v>
          </cell>
          <cell r="G594">
            <v>0</v>
          </cell>
          <cell r="H594">
            <v>1020.86</v>
          </cell>
          <cell r="I594">
            <v>0</v>
          </cell>
          <cell r="J594">
            <v>0</v>
          </cell>
          <cell r="K594">
            <v>1020.86</v>
          </cell>
          <cell r="L594">
            <v>0</v>
          </cell>
          <cell r="M594">
            <v>1020.86</v>
          </cell>
        </row>
        <row r="595">
          <cell r="C595" t="str">
            <v>623</v>
          </cell>
          <cell r="D595" t="str">
            <v>6235</v>
          </cell>
          <cell r="E595">
            <v>6235000</v>
          </cell>
          <cell r="F595" t="str">
            <v>PRIMES</v>
          </cell>
          <cell r="G595">
            <v>0</v>
          </cell>
          <cell r="H595">
            <v>17778.94</v>
          </cell>
          <cell r="I595">
            <v>0</v>
          </cell>
          <cell r="J595">
            <v>0</v>
          </cell>
          <cell r="K595">
            <v>17778.94</v>
          </cell>
          <cell r="L595">
            <v>0</v>
          </cell>
          <cell r="M595">
            <v>17778.94</v>
          </cell>
        </row>
        <row r="596">
          <cell r="C596" t="str">
            <v>623</v>
          </cell>
          <cell r="D596" t="str">
            <v>6236</v>
          </cell>
          <cell r="E596">
            <v>6236000</v>
          </cell>
          <cell r="F596" t="str">
            <v>CATALOGUES &amp; IMPRIMES</v>
          </cell>
          <cell r="G596">
            <v>0</v>
          </cell>
          <cell r="H596">
            <v>1195110.48</v>
          </cell>
          <cell r="I596">
            <v>0</v>
          </cell>
          <cell r="J596">
            <v>0</v>
          </cell>
          <cell r="K596">
            <v>1195110.48</v>
          </cell>
          <cell r="L596">
            <v>0</v>
          </cell>
          <cell r="M596">
            <v>1195110.48</v>
          </cell>
        </row>
        <row r="597">
          <cell r="C597" t="str">
            <v>623</v>
          </cell>
          <cell r="D597" t="str">
            <v>6237</v>
          </cell>
          <cell r="E597">
            <v>6237000</v>
          </cell>
          <cell r="F597" t="str">
            <v>PUBLICATIONS</v>
          </cell>
          <cell r="G597">
            <v>0</v>
          </cell>
          <cell r="H597">
            <v>1571844.03</v>
          </cell>
          <cell r="I597">
            <v>0</v>
          </cell>
          <cell r="J597">
            <v>0</v>
          </cell>
          <cell r="K597">
            <v>1571844.03</v>
          </cell>
          <cell r="L597">
            <v>0</v>
          </cell>
          <cell r="M597">
            <v>1571844.03</v>
          </cell>
        </row>
        <row r="598">
          <cell r="C598" t="str">
            <v>623</v>
          </cell>
          <cell r="D598" t="str">
            <v>6238</v>
          </cell>
          <cell r="E598">
            <v>6238000</v>
          </cell>
          <cell r="F598" t="str">
            <v>DIVERS</v>
          </cell>
          <cell r="G598">
            <v>0</v>
          </cell>
          <cell r="H598">
            <v>193197.35</v>
          </cell>
          <cell r="I598">
            <v>0</v>
          </cell>
          <cell r="J598">
            <v>376.25</v>
          </cell>
          <cell r="K598">
            <v>193197.35</v>
          </cell>
          <cell r="L598">
            <v>376.25</v>
          </cell>
          <cell r="M598">
            <v>192821.1</v>
          </cell>
        </row>
        <row r="599">
          <cell r="C599" t="str">
            <v>624</v>
          </cell>
          <cell r="D599" t="str">
            <v>6241</v>
          </cell>
          <cell r="E599">
            <v>6241000</v>
          </cell>
          <cell r="F599" t="str">
            <v>TRANSPORTS SUR ACHATS</v>
          </cell>
          <cell r="G599">
            <v>0</v>
          </cell>
          <cell r="H599">
            <v>1234121.13</v>
          </cell>
          <cell r="I599">
            <v>0</v>
          </cell>
          <cell r="J599">
            <v>675.4</v>
          </cell>
          <cell r="K599">
            <v>1234121.13</v>
          </cell>
          <cell r="L599">
            <v>675.4</v>
          </cell>
          <cell r="M599">
            <v>1233445.73</v>
          </cell>
        </row>
        <row r="600">
          <cell r="C600" t="str">
            <v>624</v>
          </cell>
          <cell r="D600" t="str">
            <v>6242</v>
          </cell>
          <cell r="E600">
            <v>6242000</v>
          </cell>
          <cell r="F600" t="str">
            <v>TRANSPORTS SUR VENTES</v>
          </cell>
          <cell r="G600">
            <v>0</v>
          </cell>
          <cell r="H600">
            <v>372892.98</v>
          </cell>
          <cell r="I600">
            <v>0</v>
          </cell>
          <cell r="J600">
            <v>0</v>
          </cell>
          <cell r="K600">
            <v>372892.98</v>
          </cell>
          <cell r="L600">
            <v>0</v>
          </cell>
          <cell r="M600">
            <v>372892.98</v>
          </cell>
        </row>
        <row r="601">
          <cell r="C601" t="str">
            <v>624</v>
          </cell>
          <cell r="D601" t="str">
            <v>6243</v>
          </cell>
          <cell r="E601">
            <v>6243000</v>
          </cell>
          <cell r="F601" t="str">
            <v>TRANSPORTS ENTRE ETABLISSEMENTS OU CHANTIERS</v>
          </cell>
          <cell r="G601">
            <v>0</v>
          </cell>
          <cell r="H601">
            <v>18323474.84</v>
          </cell>
          <cell r="I601">
            <v>0</v>
          </cell>
          <cell r="J601">
            <v>200430.4</v>
          </cell>
          <cell r="K601">
            <v>18323474.84</v>
          </cell>
          <cell r="L601">
            <v>200430.4</v>
          </cell>
          <cell r="M601">
            <v>18123044.44</v>
          </cell>
        </row>
        <row r="602">
          <cell r="C602" t="str">
            <v>624</v>
          </cell>
          <cell r="D602" t="str">
            <v>6244</v>
          </cell>
          <cell r="E602">
            <v>6244000</v>
          </cell>
          <cell r="F602" t="str">
            <v>TRANSPORTS ADMINISTRATIFS</v>
          </cell>
          <cell r="G602">
            <v>0</v>
          </cell>
          <cell r="H602">
            <v>429415.84</v>
          </cell>
          <cell r="I602">
            <v>0</v>
          </cell>
          <cell r="J602">
            <v>0</v>
          </cell>
          <cell r="K602">
            <v>429415.84</v>
          </cell>
          <cell r="L602">
            <v>0</v>
          </cell>
          <cell r="M602">
            <v>429415.84</v>
          </cell>
        </row>
        <row r="603">
          <cell r="C603" t="str">
            <v>624</v>
          </cell>
          <cell r="D603" t="str">
            <v>6247</v>
          </cell>
          <cell r="E603">
            <v>6247000</v>
          </cell>
          <cell r="F603" t="str">
            <v>TRANSPORTS COLLECTIFS DU PERSONNEL</v>
          </cell>
          <cell r="G603">
            <v>0</v>
          </cell>
          <cell r="H603">
            <v>336396.01</v>
          </cell>
          <cell r="I603">
            <v>0</v>
          </cell>
          <cell r="J603">
            <v>0</v>
          </cell>
          <cell r="K603">
            <v>336396.01</v>
          </cell>
          <cell r="L603">
            <v>0</v>
          </cell>
          <cell r="M603">
            <v>336396.01</v>
          </cell>
        </row>
        <row r="604">
          <cell r="C604" t="str">
            <v>624</v>
          </cell>
          <cell r="D604" t="str">
            <v>6248</v>
          </cell>
          <cell r="E604">
            <v>6248000</v>
          </cell>
          <cell r="F604" t="str">
            <v>DIVERS</v>
          </cell>
          <cell r="G604">
            <v>0</v>
          </cell>
          <cell r="H604">
            <v>113025.19</v>
          </cell>
          <cell r="I604">
            <v>0</v>
          </cell>
          <cell r="J604">
            <v>0</v>
          </cell>
          <cell r="K604">
            <v>113025.19</v>
          </cell>
          <cell r="L604">
            <v>0</v>
          </cell>
          <cell r="M604">
            <v>113025.19</v>
          </cell>
        </row>
        <row r="605">
          <cell r="C605" t="str">
            <v>625</v>
          </cell>
          <cell r="D605" t="str">
            <v>6251</v>
          </cell>
          <cell r="E605">
            <v>6251120</v>
          </cell>
          <cell r="F605" t="str">
            <v>INDEMNITES KILOMETRIQUES</v>
          </cell>
          <cell r="G605">
            <v>0</v>
          </cell>
          <cell r="H605">
            <v>3880573.97</v>
          </cell>
          <cell r="I605">
            <v>0</v>
          </cell>
          <cell r="J605">
            <v>14381.83</v>
          </cell>
          <cell r="K605">
            <v>3880573.97</v>
          </cell>
          <cell r="L605">
            <v>14381.83</v>
          </cell>
          <cell r="M605">
            <v>3866192.14</v>
          </cell>
        </row>
        <row r="606">
          <cell r="C606" t="str">
            <v>625</v>
          </cell>
          <cell r="D606" t="str">
            <v>6251</v>
          </cell>
          <cell r="E606">
            <v>6251130</v>
          </cell>
          <cell r="F606" t="str">
            <v>AUTRES FRAIS DE TRANSPORT</v>
          </cell>
          <cell r="G606">
            <v>0</v>
          </cell>
          <cell r="H606">
            <v>9250239.32</v>
          </cell>
          <cell r="I606">
            <v>0</v>
          </cell>
          <cell r="J606">
            <v>153210.65</v>
          </cell>
          <cell r="K606">
            <v>9250239.32</v>
          </cell>
          <cell r="L606">
            <v>153210.65</v>
          </cell>
          <cell r="M606">
            <v>9097028.67</v>
          </cell>
        </row>
        <row r="607">
          <cell r="C607" t="str">
            <v>625</v>
          </cell>
          <cell r="D607" t="str">
            <v>6251</v>
          </cell>
          <cell r="E607">
            <v>6251140</v>
          </cell>
          <cell r="F607" t="str">
            <v>INDEMNITES JOURNALIERES</v>
          </cell>
          <cell r="G607">
            <v>0</v>
          </cell>
          <cell r="H607">
            <v>24234902.43</v>
          </cell>
          <cell r="I607">
            <v>0</v>
          </cell>
          <cell r="J607">
            <v>88880.44</v>
          </cell>
          <cell r="K607">
            <v>24234902.43</v>
          </cell>
          <cell r="L607">
            <v>88880.44</v>
          </cell>
          <cell r="M607">
            <v>24146021.99</v>
          </cell>
        </row>
        <row r="608">
          <cell r="C608" t="str">
            <v>625</v>
          </cell>
          <cell r="D608" t="str">
            <v>6251</v>
          </cell>
          <cell r="E608">
            <v>6251200</v>
          </cell>
          <cell r="F608" t="str">
            <v>ALLOCATION FORFAITAIRE</v>
          </cell>
          <cell r="G608">
            <v>0</v>
          </cell>
          <cell r="H608">
            <v>136564</v>
          </cell>
          <cell r="I608">
            <v>0</v>
          </cell>
          <cell r="J608">
            <v>0</v>
          </cell>
          <cell r="K608">
            <v>136564</v>
          </cell>
          <cell r="L608">
            <v>0</v>
          </cell>
          <cell r="M608">
            <v>136564</v>
          </cell>
        </row>
        <row r="609">
          <cell r="C609" t="str">
            <v>625</v>
          </cell>
          <cell r="D609" t="str">
            <v>6251</v>
          </cell>
          <cell r="E609">
            <v>6251300</v>
          </cell>
          <cell r="F609" t="str">
            <v>FRAIS DEPL. DE PERS. AUTRES QUE FONCTIONNAIRES OU ASSIMILES</v>
          </cell>
          <cell r="G609">
            <v>0</v>
          </cell>
          <cell r="H609">
            <v>1229249.59</v>
          </cell>
          <cell r="I609">
            <v>0</v>
          </cell>
          <cell r="J609">
            <v>1312</v>
          </cell>
          <cell r="K609">
            <v>1229249.59</v>
          </cell>
          <cell r="L609">
            <v>1312</v>
          </cell>
          <cell r="M609">
            <v>1227937.59</v>
          </cell>
        </row>
        <row r="610">
          <cell r="C610" t="str">
            <v>625</v>
          </cell>
          <cell r="D610" t="str">
            <v>6255</v>
          </cell>
          <cell r="E610">
            <v>6255100</v>
          </cell>
          <cell r="F610" t="str">
            <v>FRAIS DE CHANGEMENT DE RESIDENCE METROPOLE</v>
          </cell>
          <cell r="G610">
            <v>0</v>
          </cell>
          <cell r="H610">
            <v>4849693.68</v>
          </cell>
          <cell r="I610">
            <v>0</v>
          </cell>
          <cell r="J610">
            <v>6348.33</v>
          </cell>
          <cell r="K610">
            <v>4849693.68</v>
          </cell>
          <cell r="L610">
            <v>6348.33</v>
          </cell>
          <cell r="M610">
            <v>4843345.35</v>
          </cell>
        </row>
        <row r="611">
          <cell r="C611" t="str">
            <v>625</v>
          </cell>
          <cell r="D611" t="str">
            <v>6257</v>
          </cell>
          <cell r="E611">
            <v>6257000</v>
          </cell>
          <cell r="F611" t="str">
            <v>FRAIS DE RECEPTION</v>
          </cell>
          <cell r="G611">
            <v>0</v>
          </cell>
          <cell r="H611">
            <v>1104999.71</v>
          </cell>
          <cell r="I611">
            <v>0</v>
          </cell>
          <cell r="J611">
            <v>0</v>
          </cell>
          <cell r="K611">
            <v>1104999.71</v>
          </cell>
          <cell r="L611">
            <v>0</v>
          </cell>
          <cell r="M611">
            <v>1104999.71</v>
          </cell>
        </row>
        <row r="612">
          <cell r="C612" t="str">
            <v>626</v>
          </cell>
          <cell r="D612" t="str">
            <v>6261</v>
          </cell>
          <cell r="E612">
            <v>6261000</v>
          </cell>
          <cell r="F612" t="str">
            <v>AFFRANCHISSEMENTS</v>
          </cell>
          <cell r="G612">
            <v>0</v>
          </cell>
          <cell r="H612">
            <v>11606988.23</v>
          </cell>
          <cell r="I612">
            <v>0</v>
          </cell>
          <cell r="J612">
            <v>50131.32</v>
          </cell>
          <cell r="K612">
            <v>11606988.23</v>
          </cell>
          <cell r="L612">
            <v>50131.32</v>
          </cell>
          <cell r="M612">
            <v>11556856.91</v>
          </cell>
        </row>
        <row r="613">
          <cell r="C613" t="str">
            <v>626</v>
          </cell>
          <cell r="D613" t="str">
            <v>6262</v>
          </cell>
          <cell r="E613">
            <v>6262000</v>
          </cell>
          <cell r="F613" t="str">
            <v>TELEPHONE &amp; TELEGRAMMES</v>
          </cell>
          <cell r="G613">
            <v>0</v>
          </cell>
          <cell r="H613">
            <v>26659646.3</v>
          </cell>
          <cell r="I613">
            <v>0</v>
          </cell>
          <cell r="J613">
            <v>3749194.36</v>
          </cell>
          <cell r="K613">
            <v>26659646.3</v>
          </cell>
          <cell r="L613">
            <v>3749194.36</v>
          </cell>
          <cell r="M613">
            <v>22910451.94</v>
          </cell>
        </row>
        <row r="614">
          <cell r="C614" t="str">
            <v>626</v>
          </cell>
          <cell r="D614" t="str">
            <v>6263</v>
          </cell>
          <cell r="E614">
            <v>6263000</v>
          </cell>
          <cell r="F614" t="str">
            <v>FRAIS DE TELECOMMUNICATIONS RELATIF A L'INFORMATIQUE</v>
          </cell>
          <cell r="G614">
            <v>0</v>
          </cell>
          <cell r="H614">
            <v>6897191.84</v>
          </cell>
          <cell r="I614">
            <v>0</v>
          </cell>
          <cell r="J614">
            <v>387705.84</v>
          </cell>
          <cell r="K614">
            <v>6897191.84</v>
          </cell>
          <cell r="L614">
            <v>387705.84</v>
          </cell>
          <cell r="M614">
            <v>6509486</v>
          </cell>
        </row>
        <row r="615">
          <cell r="C615" t="str">
            <v>627</v>
          </cell>
          <cell r="D615" t="str">
            <v>6278</v>
          </cell>
          <cell r="E615">
            <v>6278000</v>
          </cell>
          <cell r="F615" t="str">
            <v>AUTRES FRAIS &amp; COMMISSIONS</v>
          </cell>
          <cell r="G615">
            <v>0</v>
          </cell>
          <cell r="H615">
            <v>779813.25</v>
          </cell>
          <cell r="I615">
            <v>0</v>
          </cell>
          <cell r="J615">
            <v>0</v>
          </cell>
          <cell r="K615">
            <v>779813.25</v>
          </cell>
          <cell r="L615">
            <v>0</v>
          </cell>
          <cell r="M615">
            <v>779813.25</v>
          </cell>
        </row>
        <row r="616">
          <cell r="C616" t="str">
            <v>628</v>
          </cell>
          <cell r="D616" t="str">
            <v>6281</v>
          </cell>
          <cell r="E616">
            <v>6281000</v>
          </cell>
          <cell r="F616" t="str">
            <v>CONCOURS DIVERS</v>
          </cell>
          <cell r="G616">
            <v>0</v>
          </cell>
          <cell r="H616">
            <v>1694878.81</v>
          </cell>
          <cell r="I616">
            <v>0</v>
          </cell>
          <cell r="J616">
            <v>875</v>
          </cell>
          <cell r="K616">
            <v>1694878.81</v>
          </cell>
          <cell r="L616">
            <v>875</v>
          </cell>
          <cell r="M616">
            <v>1694003.81</v>
          </cell>
        </row>
        <row r="617">
          <cell r="C617" t="str">
            <v>628</v>
          </cell>
          <cell r="D617" t="str">
            <v>6282</v>
          </cell>
          <cell r="E617">
            <v>6282110</v>
          </cell>
          <cell r="F617" t="str">
            <v>AGENTS DE L O.N.F.</v>
          </cell>
          <cell r="G617">
            <v>0</v>
          </cell>
          <cell r="H617">
            <v>8328386.18</v>
          </cell>
          <cell r="I617">
            <v>0</v>
          </cell>
          <cell r="J617">
            <v>511613.5</v>
          </cell>
          <cell r="K617">
            <v>8328386.18</v>
          </cell>
          <cell r="L617">
            <v>511613.5</v>
          </cell>
          <cell r="M617">
            <v>7816772.68</v>
          </cell>
        </row>
        <row r="618">
          <cell r="C618" t="str">
            <v>628</v>
          </cell>
          <cell r="D618" t="str">
            <v>6282</v>
          </cell>
          <cell r="E618">
            <v>6282120</v>
          </cell>
          <cell r="F618" t="str">
            <v>OUVRIERS DE L O.N.F.</v>
          </cell>
          <cell r="G618">
            <v>0</v>
          </cell>
          <cell r="H618">
            <v>3486477.32</v>
          </cell>
          <cell r="I618">
            <v>0</v>
          </cell>
          <cell r="J618">
            <v>55868.54</v>
          </cell>
          <cell r="K618">
            <v>3486477.32</v>
          </cell>
          <cell r="L618">
            <v>55868.54</v>
          </cell>
          <cell r="M618">
            <v>3430608.78</v>
          </cell>
        </row>
        <row r="619">
          <cell r="C619" t="str">
            <v>628</v>
          </cell>
          <cell r="D619" t="str">
            <v>6282</v>
          </cell>
          <cell r="E619">
            <v>6282180</v>
          </cell>
          <cell r="F619" t="str">
            <v>DIVERS</v>
          </cell>
          <cell r="G619">
            <v>0</v>
          </cell>
          <cell r="H619">
            <v>30000</v>
          </cell>
          <cell r="I619">
            <v>0</v>
          </cell>
          <cell r="J619">
            <v>0</v>
          </cell>
          <cell r="K619">
            <v>30000</v>
          </cell>
          <cell r="L619">
            <v>0</v>
          </cell>
          <cell r="M619">
            <v>30000</v>
          </cell>
        </row>
        <row r="620">
          <cell r="C620" t="str">
            <v>628</v>
          </cell>
          <cell r="D620" t="str">
            <v>6283</v>
          </cell>
          <cell r="E620">
            <v>6283000</v>
          </cell>
          <cell r="F620" t="str">
            <v>RESTAURATION ET HEBERGEMENT</v>
          </cell>
          <cell r="G620">
            <v>0</v>
          </cell>
          <cell r="H620">
            <v>4338389.26</v>
          </cell>
          <cell r="I620">
            <v>0</v>
          </cell>
          <cell r="J620">
            <v>13117.09</v>
          </cell>
          <cell r="K620">
            <v>4338389.26</v>
          </cell>
          <cell r="L620">
            <v>13117.09</v>
          </cell>
          <cell r="M620">
            <v>4325272.17</v>
          </cell>
        </row>
        <row r="621">
          <cell r="C621" t="str">
            <v>628</v>
          </cell>
          <cell r="D621" t="str">
            <v>6284</v>
          </cell>
          <cell r="E621">
            <v>6284000</v>
          </cell>
          <cell r="F621" t="str">
            <v>FRAIS DE RECRUTEMENT DE PERSONNEL</v>
          </cell>
          <cell r="G621">
            <v>0</v>
          </cell>
          <cell r="H621">
            <v>181554.3</v>
          </cell>
          <cell r="I621">
            <v>0</v>
          </cell>
          <cell r="J621">
            <v>0</v>
          </cell>
          <cell r="K621">
            <v>181554.3</v>
          </cell>
          <cell r="L621">
            <v>0</v>
          </cell>
          <cell r="M621">
            <v>181554.3</v>
          </cell>
        </row>
        <row r="622">
          <cell r="C622" t="str">
            <v>628</v>
          </cell>
          <cell r="D622" t="str">
            <v>6285</v>
          </cell>
          <cell r="E622">
            <v>6285100</v>
          </cell>
          <cell r="F622" t="str">
            <v>NETTOYAGE</v>
          </cell>
          <cell r="G622">
            <v>0</v>
          </cell>
          <cell r="H622">
            <v>5557526.99</v>
          </cell>
          <cell r="I622">
            <v>0</v>
          </cell>
          <cell r="J622">
            <v>6056.68</v>
          </cell>
          <cell r="K622">
            <v>5557526.99</v>
          </cell>
          <cell r="L622">
            <v>6056.68</v>
          </cell>
          <cell r="M622">
            <v>5551470.3100000005</v>
          </cell>
        </row>
        <row r="623">
          <cell r="C623" t="str">
            <v>628</v>
          </cell>
          <cell r="D623" t="str">
            <v>6285</v>
          </cell>
          <cell r="E623">
            <v>6285200</v>
          </cell>
          <cell r="F623" t="str">
            <v>SECURITE GARDIENNAGE DES LOCAUX</v>
          </cell>
          <cell r="G623">
            <v>0</v>
          </cell>
          <cell r="H623">
            <v>2052225.96</v>
          </cell>
          <cell r="I623">
            <v>0</v>
          </cell>
          <cell r="J623">
            <v>0</v>
          </cell>
          <cell r="K623">
            <v>2052225.96</v>
          </cell>
          <cell r="L623">
            <v>0</v>
          </cell>
          <cell r="M623">
            <v>2052225.96</v>
          </cell>
        </row>
        <row r="624">
          <cell r="C624" t="str">
            <v>631</v>
          </cell>
          <cell r="D624" t="str">
            <v>6318</v>
          </cell>
          <cell r="E624">
            <v>6318000</v>
          </cell>
          <cell r="F624" t="str">
            <v>AUTRES DROITS</v>
          </cell>
          <cell r="G624">
            <v>0</v>
          </cell>
          <cell r="H624">
            <v>19753.53</v>
          </cell>
          <cell r="I624">
            <v>0</v>
          </cell>
          <cell r="J624">
            <v>0</v>
          </cell>
          <cell r="K624">
            <v>19753.53</v>
          </cell>
          <cell r="L624">
            <v>0</v>
          </cell>
          <cell r="M624">
            <v>19753.53</v>
          </cell>
        </row>
        <row r="625">
          <cell r="C625" t="str">
            <v>633</v>
          </cell>
          <cell r="D625" t="str">
            <v>6331</v>
          </cell>
          <cell r="E625">
            <v>6331000</v>
          </cell>
          <cell r="F625" t="str">
            <v>VERSEMENT DE TRANSPORT</v>
          </cell>
          <cell r="G625">
            <v>0</v>
          </cell>
          <cell r="H625">
            <v>4015843.24</v>
          </cell>
          <cell r="I625">
            <v>0</v>
          </cell>
          <cell r="J625">
            <v>0</v>
          </cell>
          <cell r="K625">
            <v>4015843.24</v>
          </cell>
          <cell r="L625">
            <v>0</v>
          </cell>
          <cell r="M625">
            <v>4015843.24</v>
          </cell>
        </row>
        <row r="626">
          <cell r="C626" t="str">
            <v>633</v>
          </cell>
          <cell r="D626" t="str">
            <v>6332</v>
          </cell>
          <cell r="E626">
            <v>6332100</v>
          </cell>
          <cell r="F626" t="str">
            <v>F.N.A.L. 0,1 % - ALLOCATION LOGEMENT</v>
          </cell>
          <cell r="G626">
            <v>0</v>
          </cell>
          <cell r="H626">
            <v>993337.24</v>
          </cell>
          <cell r="I626">
            <v>0</v>
          </cell>
          <cell r="J626">
            <v>0</v>
          </cell>
          <cell r="K626">
            <v>993337.24</v>
          </cell>
          <cell r="L626">
            <v>0</v>
          </cell>
          <cell r="M626">
            <v>993337.24</v>
          </cell>
        </row>
        <row r="627">
          <cell r="C627" t="str">
            <v>633</v>
          </cell>
          <cell r="D627" t="str">
            <v>6332</v>
          </cell>
          <cell r="E627">
            <v>6332200</v>
          </cell>
          <cell r="F627" t="str">
            <v>F.N.A.L. 0,4 % - ALLOCATION LOGEMENT</v>
          </cell>
          <cell r="G627">
            <v>0</v>
          </cell>
          <cell r="H627">
            <v>4085764.92</v>
          </cell>
          <cell r="I627">
            <v>0</v>
          </cell>
          <cell r="J627">
            <v>0</v>
          </cell>
          <cell r="K627">
            <v>4085764.92</v>
          </cell>
          <cell r="L627">
            <v>0</v>
          </cell>
          <cell r="M627">
            <v>4085764.92</v>
          </cell>
        </row>
        <row r="628">
          <cell r="C628" t="str">
            <v>633</v>
          </cell>
          <cell r="D628" t="str">
            <v>6333</v>
          </cell>
          <cell r="E628">
            <v>6333000</v>
          </cell>
          <cell r="F628" t="str">
            <v>PARTICIPATION DES EMPLOYEURS A LA FORMATION PROFESSIONNELL</v>
          </cell>
          <cell r="G628">
            <v>0</v>
          </cell>
          <cell r="H628">
            <v>83432458.36</v>
          </cell>
          <cell r="I628">
            <v>0</v>
          </cell>
          <cell r="J628">
            <v>0</v>
          </cell>
          <cell r="K628">
            <v>83432458.36</v>
          </cell>
          <cell r="L628">
            <v>0</v>
          </cell>
          <cell r="M628">
            <v>83432458.36</v>
          </cell>
        </row>
        <row r="629">
          <cell r="C629" t="str">
            <v>633</v>
          </cell>
          <cell r="D629" t="str">
            <v>6334</v>
          </cell>
          <cell r="E629">
            <v>6334000</v>
          </cell>
          <cell r="F629" t="str">
            <v>PARTICIPATION DES EMPLOYEYRSA L EFFORT DE CONSTRUCTION</v>
          </cell>
          <cell r="G629">
            <v>0</v>
          </cell>
          <cell r="H629">
            <v>1422715</v>
          </cell>
          <cell r="I629">
            <v>0</v>
          </cell>
          <cell r="J629">
            <v>690000</v>
          </cell>
          <cell r="K629">
            <v>1422715</v>
          </cell>
          <cell r="L629">
            <v>690000</v>
          </cell>
          <cell r="M629">
            <v>732715</v>
          </cell>
        </row>
        <row r="630">
          <cell r="C630" t="str">
            <v>633</v>
          </cell>
          <cell r="D630" t="str">
            <v>6335</v>
          </cell>
          <cell r="E630">
            <v>6335000</v>
          </cell>
          <cell r="F630" t="str">
            <v>VERSTS LIBERATOIRES OUVRANT DROIT A L EXON.TAXE APPRENTISS</v>
          </cell>
          <cell r="G630">
            <v>0</v>
          </cell>
          <cell r="H630">
            <v>2326749.5</v>
          </cell>
          <cell r="I630">
            <v>0</v>
          </cell>
          <cell r="J630">
            <v>205765</v>
          </cell>
          <cell r="K630">
            <v>2326749.5</v>
          </cell>
          <cell r="L630">
            <v>205765</v>
          </cell>
          <cell r="M630">
            <v>2120984.5</v>
          </cell>
        </row>
        <row r="631">
          <cell r="C631" t="str">
            <v>635</v>
          </cell>
          <cell r="D631" t="str">
            <v>6351</v>
          </cell>
          <cell r="E631">
            <v>6351100</v>
          </cell>
          <cell r="F631" t="str">
            <v>TAXE PROFESSIONNELLE</v>
          </cell>
          <cell r="G631">
            <v>0</v>
          </cell>
          <cell r="H631">
            <v>544602.01</v>
          </cell>
          <cell r="I631">
            <v>0</v>
          </cell>
          <cell r="J631">
            <v>0</v>
          </cell>
          <cell r="K631">
            <v>544602.01</v>
          </cell>
          <cell r="L631">
            <v>0</v>
          </cell>
          <cell r="M631">
            <v>544602.01</v>
          </cell>
        </row>
        <row r="632">
          <cell r="C632" t="str">
            <v>635</v>
          </cell>
          <cell r="D632" t="str">
            <v>6351</v>
          </cell>
          <cell r="E632">
            <v>6351211</v>
          </cell>
          <cell r="F632" t="str">
            <v>TAXES FONCIERES PROPRIETES BATIES EXERCICE PRECEDENT</v>
          </cell>
          <cell r="G632">
            <v>0</v>
          </cell>
          <cell r="H632">
            <v>76042</v>
          </cell>
          <cell r="I632">
            <v>0</v>
          </cell>
          <cell r="J632">
            <v>18985</v>
          </cell>
          <cell r="K632">
            <v>76042</v>
          </cell>
          <cell r="L632">
            <v>18985</v>
          </cell>
          <cell r="M632">
            <v>57057</v>
          </cell>
        </row>
        <row r="633">
          <cell r="C633" t="str">
            <v>635</v>
          </cell>
          <cell r="D633" t="str">
            <v>6351</v>
          </cell>
          <cell r="E633">
            <v>6351212</v>
          </cell>
          <cell r="F633" t="str">
            <v>TAXES FONCIERES PROPRIETES BATIES EXERCICE COURANT</v>
          </cell>
          <cell r="G633">
            <v>0</v>
          </cell>
          <cell r="H633">
            <v>9233012.02</v>
          </cell>
          <cell r="I633">
            <v>0</v>
          </cell>
          <cell r="J633">
            <v>2082216.72</v>
          </cell>
          <cell r="K633">
            <v>9233012.02</v>
          </cell>
          <cell r="L633">
            <v>2082216.72</v>
          </cell>
          <cell r="M633">
            <v>7150795.3</v>
          </cell>
        </row>
        <row r="634">
          <cell r="C634" t="str">
            <v>635</v>
          </cell>
          <cell r="D634" t="str">
            <v>6351</v>
          </cell>
          <cell r="E634">
            <v>6351221</v>
          </cell>
          <cell r="F634" t="str">
            <v>TAXES FONCIERES PROPRIETES NON BATIES EXERCICE PRECEDENT</v>
          </cell>
          <cell r="G634">
            <v>0</v>
          </cell>
          <cell r="H634">
            <v>500324.94</v>
          </cell>
          <cell r="I634">
            <v>0</v>
          </cell>
          <cell r="J634">
            <v>0</v>
          </cell>
          <cell r="K634">
            <v>500324.94</v>
          </cell>
          <cell r="L634">
            <v>0</v>
          </cell>
          <cell r="M634">
            <v>500324.94</v>
          </cell>
        </row>
        <row r="635">
          <cell r="C635" t="str">
            <v>635</v>
          </cell>
          <cell r="D635" t="str">
            <v>6351</v>
          </cell>
          <cell r="E635">
            <v>6351222</v>
          </cell>
          <cell r="F635" t="str">
            <v>TAXES FONCIERES PROPRIETES NON BATIES EXERCICE COURANT</v>
          </cell>
          <cell r="G635">
            <v>0</v>
          </cell>
          <cell r="H635">
            <v>83922702.78</v>
          </cell>
          <cell r="I635">
            <v>0</v>
          </cell>
          <cell r="J635">
            <v>81722.67</v>
          </cell>
          <cell r="K635">
            <v>83922702.78</v>
          </cell>
          <cell r="L635">
            <v>81722.67</v>
          </cell>
          <cell r="M635">
            <v>83840980.11</v>
          </cell>
        </row>
        <row r="636">
          <cell r="C636" t="str">
            <v>635</v>
          </cell>
          <cell r="D636" t="str">
            <v>6351</v>
          </cell>
          <cell r="E636">
            <v>6351231</v>
          </cell>
          <cell r="F636" t="str">
            <v>TAXES FONCIERES FRAIS DE CONFECTION DES ROLES EX PRECEDENT</v>
          </cell>
          <cell r="G636">
            <v>0</v>
          </cell>
          <cell r="H636">
            <v>23376.1</v>
          </cell>
          <cell r="I636">
            <v>0</v>
          </cell>
          <cell r="J636">
            <v>1645.96</v>
          </cell>
          <cell r="K636">
            <v>23376.1</v>
          </cell>
          <cell r="L636">
            <v>1645.96</v>
          </cell>
          <cell r="M636">
            <v>21730.14</v>
          </cell>
        </row>
        <row r="637">
          <cell r="C637" t="str">
            <v>635</v>
          </cell>
          <cell r="D637" t="str">
            <v>6351</v>
          </cell>
          <cell r="E637">
            <v>6351232</v>
          </cell>
          <cell r="F637" t="str">
            <v>TAXES FONCIERES FRAIS DE CONFECTION DES ROLES EX COURANT</v>
          </cell>
          <cell r="G637">
            <v>0</v>
          </cell>
          <cell r="H637">
            <v>7526391.18</v>
          </cell>
          <cell r="I637">
            <v>0</v>
          </cell>
          <cell r="J637">
            <v>148263.65</v>
          </cell>
          <cell r="K637">
            <v>7526391.18</v>
          </cell>
          <cell r="L637">
            <v>148263.65</v>
          </cell>
          <cell r="M637">
            <v>7378127.529999999</v>
          </cell>
        </row>
        <row r="638">
          <cell r="C638" t="str">
            <v>635</v>
          </cell>
          <cell r="D638" t="str">
            <v>6351</v>
          </cell>
          <cell r="E638">
            <v>6351310</v>
          </cell>
          <cell r="F638" t="str">
            <v>TAXE D HABITATION</v>
          </cell>
          <cell r="G638">
            <v>0</v>
          </cell>
          <cell r="H638">
            <v>286099.64</v>
          </cell>
          <cell r="I638">
            <v>0</v>
          </cell>
          <cell r="J638">
            <v>1128.59</v>
          </cell>
          <cell r="K638">
            <v>286099.64</v>
          </cell>
          <cell r="L638">
            <v>1128.59</v>
          </cell>
          <cell r="M638">
            <v>284971.05</v>
          </cell>
        </row>
        <row r="639">
          <cell r="C639" t="str">
            <v>635</v>
          </cell>
          <cell r="D639" t="str">
            <v>6351</v>
          </cell>
          <cell r="E639">
            <v>6351350</v>
          </cell>
          <cell r="F639" t="str">
            <v>TAXE ANNUELLE SUR LES LOCAUX DE BUREAUX</v>
          </cell>
          <cell r="G639">
            <v>0</v>
          </cell>
          <cell r="H639">
            <v>224221.84</v>
          </cell>
          <cell r="I639">
            <v>0</v>
          </cell>
          <cell r="J639">
            <v>0</v>
          </cell>
          <cell r="K639">
            <v>224221.84</v>
          </cell>
          <cell r="L639">
            <v>0</v>
          </cell>
          <cell r="M639">
            <v>224221.84</v>
          </cell>
        </row>
        <row r="640">
          <cell r="C640" t="str">
            <v>635</v>
          </cell>
          <cell r="D640" t="str">
            <v>6351</v>
          </cell>
          <cell r="E640">
            <v>6351380</v>
          </cell>
          <cell r="F640" t="str">
            <v>AUTRES TAXES MUNICIPALES DEPARTEMENTALES &amp; REGIONALES</v>
          </cell>
          <cell r="G640">
            <v>0</v>
          </cell>
          <cell r="H640">
            <v>274292.23</v>
          </cell>
          <cell r="I640">
            <v>0</v>
          </cell>
          <cell r="J640">
            <v>442</v>
          </cell>
          <cell r="K640">
            <v>274292.23</v>
          </cell>
          <cell r="L640">
            <v>442</v>
          </cell>
          <cell r="M640">
            <v>273850.23</v>
          </cell>
        </row>
        <row r="641">
          <cell r="C641" t="str">
            <v>635</v>
          </cell>
          <cell r="D641" t="str">
            <v>6351</v>
          </cell>
          <cell r="E641">
            <v>6351400</v>
          </cell>
          <cell r="F641" t="str">
            <v>TAXES SUR LES VOITURES DE SOCIETE</v>
          </cell>
          <cell r="G641">
            <v>0</v>
          </cell>
          <cell r="H641">
            <v>3565282</v>
          </cell>
          <cell r="I641">
            <v>0</v>
          </cell>
          <cell r="J641">
            <v>0</v>
          </cell>
          <cell r="K641">
            <v>3565282</v>
          </cell>
          <cell r="L641">
            <v>0</v>
          </cell>
          <cell r="M641">
            <v>3565282</v>
          </cell>
        </row>
        <row r="642">
          <cell r="C642" t="str">
            <v>635</v>
          </cell>
          <cell r="D642" t="str">
            <v>6352</v>
          </cell>
          <cell r="E642">
            <v>6352000</v>
          </cell>
          <cell r="F642" t="str">
            <v>TAXES SUR LE CHIFFRE D AFFAIRES NON RECUPERABLES</v>
          </cell>
          <cell r="G642">
            <v>0</v>
          </cell>
          <cell r="H642">
            <v>5972826.42</v>
          </cell>
          <cell r="I642">
            <v>0</v>
          </cell>
          <cell r="J642">
            <v>35529.23</v>
          </cell>
          <cell r="K642">
            <v>5972826.42</v>
          </cell>
          <cell r="L642">
            <v>35529.23</v>
          </cell>
          <cell r="M642">
            <v>5937297.1899999995</v>
          </cell>
        </row>
        <row r="643">
          <cell r="C643" t="str">
            <v>635</v>
          </cell>
          <cell r="D643" t="str">
            <v>6354</v>
          </cell>
          <cell r="E643">
            <v>6354200</v>
          </cell>
          <cell r="F643" t="str">
            <v>TAXE DIFFERENTIELLE SUR LES VEHICULES</v>
          </cell>
          <cell r="G643">
            <v>0</v>
          </cell>
          <cell r="H643">
            <v>3216378.6</v>
          </cell>
          <cell r="I643">
            <v>0</v>
          </cell>
          <cell r="J643">
            <v>0</v>
          </cell>
          <cell r="K643">
            <v>3216378.6</v>
          </cell>
          <cell r="L643">
            <v>0</v>
          </cell>
          <cell r="M643">
            <v>3216378.6</v>
          </cell>
        </row>
        <row r="644">
          <cell r="C644" t="str">
            <v>635</v>
          </cell>
          <cell r="D644" t="str">
            <v>6354</v>
          </cell>
          <cell r="E644">
            <v>6354400</v>
          </cell>
          <cell r="F644" t="str">
            <v>DROITS D'ENREGISTREMENTS DES ACTES BAUX ET MARCHES</v>
          </cell>
          <cell r="G644">
            <v>0</v>
          </cell>
          <cell r="H644">
            <v>21493.6</v>
          </cell>
          <cell r="I644">
            <v>0</v>
          </cell>
          <cell r="J644">
            <v>0</v>
          </cell>
          <cell r="K644">
            <v>21493.6</v>
          </cell>
          <cell r="L644">
            <v>0</v>
          </cell>
          <cell r="M644">
            <v>21493.6</v>
          </cell>
        </row>
        <row r="645">
          <cell r="C645" t="str">
            <v>635</v>
          </cell>
          <cell r="D645" t="str">
            <v>6354</v>
          </cell>
          <cell r="E645">
            <v>6354500</v>
          </cell>
          <cell r="F645" t="str">
            <v>TIMBRES FISCAUX</v>
          </cell>
          <cell r="G645">
            <v>0</v>
          </cell>
          <cell r="H645">
            <v>96924.15</v>
          </cell>
          <cell r="I645">
            <v>0</v>
          </cell>
          <cell r="J645">
            <v>0</v>
          </cell>
          <cell r="K645">
            <v>96924.15</v>
          </cell>
          <cell r="L645">
            <v>0</v>
          </cell>
          <cell r="M645">
            <v>96924.15</v>
          </cell>
        </row>
        <row r="646">
          <cell r="C646" t="str">
            <v>635</v>
          </cell>
          <cell r="D646" t="str">
            <v>6358</v>
          </cell>
          <cell r="E646">
            <v>6358100</v>
          </cell>
          <cell r="F646" t="str">
            <v>DROITS DE DOUANE</v>
          </cell>
          <cell r="G646">
            <v>0</v>
          </cell>
          <cell r="H646">
            <v>156846.88</v>
          </cell>
          <cell r="I646">
            <v>0</v>
          </cell>
          <cell r="J646">
            <v>0</v>
          </cell>
          <cell r="K646">
            <v>156846.88</v>
          </cell>
          <cell r="L646">
            <v>0</v>
          </cell>
          <cell r="M646">
            <v>156846.88</v>
          </cell>
        </row>
        <row r="647">
          <cell r="C647" t="str">
            <v>635</v>
          </cell>
          <cell r="D647" t="str">
            <v>6358</v>
          </cell>
          <cell r="E647">
            <v>6358800</v>
          </cell>
          <cell r="F647" t="str">
            <v>AUTRES DROITS TAXES &amp; DROITS D ENREGISTREMENT</v>
          </cell>
          <cell r="G647">
            <v>0</v>
          </cell>
          <cell r="H647">
            <v>1387571.53</v>
          </cell>
          <cell r="I647">
            <v>0</v>
          </cell>
          <cell r="J647">
            <v>3700</v>
          </cell>
          <cell r="K647">
            <v>1387571.53</v>
          </cell>
          <cell r="L647">
            <v>3700</v>
          </cell>
          <cell r="M647">
            <v>1383871.53</v>
          </cell>
        </row>
        <row r="648">
          <cell r="C648" t="str">
            <v>637</v>
          </cell>
          <cell r="D648" t="str">
            <v>6371</v>
          </cell>
          <cell r="E648">
            <v>6371000</v>
          </cell>
          <cell r="F648" t="str">
            <v>CONTRIBUTION AGEFIPH</v>
          </cell>
          <cell r="G648">
            <v>0</v>
          </cell>
          <cell r="H648">
            <v>668031</v>
          </cell>
          <cell r="I648">
            <v>0</v>
          </cell>
          <cell r="J648">
            <v>0</v>
          </cell>
          <cell r="K648">
            <v>668031</v>
          </cell>
          <cell r="L648">
            <v>0</v>
          </cell>
          <cell r="M648">
            <v>668031</v>
          </cell>
        </row>
        <row r="649">
          <cell r="C649" t="str">
            <v>637</v>
          </cell>
          <cell r="D649" t="str">
            <v>6378</v>
          </cell>
          <cell r="E649">
            <v>6378000</v>
          </cell>
          <cell r="F649" t="str">
            <v>TAXES DIVERSES</v>
          </cell>
          <cell r="G649">
            <v>0</v>
          </cell>
          <cell r="H649">
            <v>1469546.01</v>
          </cell>
          <cell r="I649">
            <v>0</v>
          </cell>
          <cell r="J649">
            <v>1464</v>
          </cell>
          <cell r="K649">
            <v>1469546.01</v>
          </cell>
          <cell r="L649">
            <v>1464</v>
          </cell>
          <cell r="M649">
            <v>1468082.01</v>
          </cell>
        </row>
        <row r="650">
          <cell r="C650" t="str">
            <v>641</v>
          </cell>
          <cell r="D650" t="str">
            <v>6411</v>
          </cell>
          <cell r="E650">
            <v>6411100</v>
          </cell>
          <cell r="F650" t="str">
            <v>TRAITEMENT DES FONCTIONNAIRES ET AGENTS DETACHES</v>
          </cell>
          <cell r="G650">
            <v>0</v>
          </cell>
          <cell r="H650">
            <v>927416439.9</v>
          </cell>
          <cell r="I650">
            <v>0</v>
          </cell>
          <cell r="J650">
            <v>746448.99</v>
          </cell>
          <cell r="K650">
            <v>927416439.9</v>
          </cell>
          <cell r="L650">
            <v>746448.99</v>
          </cell>
          <cell r="M650">
            <v>926669990.91</v>
          </cell>
        </row>
        <row r="651">
          <cell r="C651" t="str">
            <v>641</v>
          </cell>
          <cell r="D651" t="str">
            <v>6411</v>
          </cell>
          <cell r="E651">
            <v>6411210</v>
          </cell>
          <cell r="F651" t="str">
            <v>TRAITEMENT DES AGENTS CONTRACTUELS</v>
          </cell>
          <cell r="G651">
            <v>0</v>
          </cell>
          <cell r="H651">
            <v>78788773.28</v>
          </cell>
          <cell r="I651">
            <v>0</v>
          </cell>
          <cell r="J651">
            <v>709186.05</v>
          </cell>
          <cell r="K651">
            <v>78788773.28</v>
          </cell>
          <cell r="L651">
            <v>709186.05</v>
          </cell>
          <cell r="M651">
            <v>78079587.23</v>
          </cell>
        </row>
        <row r="652">
          <cell r="C652" t="str">
            <v>641</v>
          </cell>
          <cell r="D652" t="str">
            <v>6411</v>
          </cell>
          <cell r="E652">
            <v>6411220</v>
          </cell>
          <cell r="F652" t="str">
            <v>TRAITEMENT DES AGENTS OCCASIONNELS</v>
          </cell>
          <cell r="G652">
            <v>0</v>
          </cell>
          <cell r="H652">
            <v>1983009.27</v>
          </cell>
          <cell r="I652">
            <v>0</v>
          </cell>
          <cell r="J652">
            <v>8850.63</v>
          </cell>
          <cell r="K652">
            <v>1983009.27</v>
          </cell>
          <cell r="L652">
            <v>8850.63</v>
          </cell>
          <cell r="M652">
            <v>1974158.6400000001</v>
          </cell>
        </row>
        <row r="653">
          <cell r="C653" t="str">
            <v>641</v>
          </cell>
          <cell r="D653" t="str">
            <v>6411</v>
          </cell>
          <cell r="E653">
            <v>6411300</v>
          </cell>
          <cell r="F653" t="str">
            <v>TRAITEMENT DES FONCTIONNAIRES EN CONGE DE LONGUE DUREE</v>
          </cell>
          <cell r="G653">
            <v>0</v>
          </cell>
          <cell r="H653">
            <v>2589744.15</v>
          </cell>
          <cell r="I653">
            <v>0</v>
          </cell>
          <cell r="J653">
            <v>0</v>
          </cell>
          <cell r="K653">
            <v>2589744.15</v>
          </cell>
          <cell r="L653">
            <v>0</v>
          </cell>
          <cell r="M653">
            <v>2589744.15</v>
          </cell>
        </row>
        <row r="654">
          <cell r="C654" t="str">
            <v>641</v>
          </cell>
          <cell r="D654" t="str">
            <v>6411</v>
          </cell>
          <cell r="E654">
            <v>6411500</v>
          </cell>
          <cell r="F654" t="str">
            <v>INDEMNITES DIFFERENTIELLES VERSEES AUX AGENTS TITULARISES</v>
          </cell>
          <cell r="G654">
            <v>0</v>
          </cell>
          <cell r="H654">
            <v>0</v>
          </cell>
          <cell r="I654">
            <v>0</v>
          </cell>
          <cell r="J654">
            <v>0</v>
          </cell>
          <cell r="K654">
            <v>0</v>
          </cell>
          <cell r="L654">
            <v>0</v>
          </cell>
          <cell r="M654">
            <v>0</v>
          </cell>
        </row>
        <row r="655">
          <cell r="C655" t="str">
            <v>641</v>
          </cell>
          <cell r="D655" t="str">
            <v>6411</v>
          </cell>
          <cell r="E655">
            <v>6411600</v>
          </cell>
          <cell r="F655" t="str">
            <v>INDEMNITE EXCEPTIONNELLE (DECRET NO 97-215)</v>
          </cell>
          <cell r="G655">
            <v>0</v>
          </cell>
          <cell r="H655">
            <v>7199232.03</v>
          </cell>
          <cell r="I655">
            <v>0</v>
          </cell>
          <cell r="J655">
            <v>10951.63</v>
          </cell>
          <cell r="K655">
            <v>7199232.03</v>
          </cell>
          <cell r="L655">
            <v>10951.63</v>
          </cell>
          <cell r="M655">
            <v>7188280.4</v>
          </cell>
        </row>
        <row r="656">
          <cell r="C656" t="str">
            <v>641</v>
          </cell>
          <cell r="D656" t="str">
            <v>6412</v>
          </cell>
          <cell r="E656">
            <v>6412000</v>
          </cell>
          <cell r="F656" t="str">
            <v>INDEMNITES D ELOIGNEMENT</v>
          </cell>
          <cell r="G656">
            <v>0</v>
          </cell>
          <cell r="H656">
            <v>43481135.69</v>
          </cell>
          <cell r="I656">
            <v>0</v>
          </cell>
          <cell r="J656">
            <v>0</v>
          </cell>
          <cell r="K656">
            <v>43481135.69</v>
          </cell>
          <cell r="L656">
            <v>0</v>
          </cell>
          <cell r="M656">
            <v>43481135.69</v>
          </cell>
        </row>
        <row r="657">
          <cell r="C657" t="str">
            <v>641</v>
          </cell>
          <cell r="D657" t="str">
            <v>6413</v>
          </cell>
          <cell r="E657">
            <v>6413100</v>
          </cell>
          <cell r="F657" t="str">
            <v>HONORAIRES INGENIEURS</v>
          </cell>
          <cell r="G657">
            <v>0</v>
          </cell>
          <cell r="H657">
            <v>51452919.13</v>
          </cell>
          <cell r="I657">
            <v>0</v>
          </cell>
          <cell r="J657">
            <v>3196993.09</v>
          </cell>
          <cell r="K657">
            <v>51452919.13</v>
          </cell>
          <cell r="L657">
            <v>3196993.09</v>
          </cell>
          <cell r="M657">
            <v>48255926.04000001</v>
          </cell>
        </row>
        <row r="658">
          <cell r="C658" t="str">
            <v>641</v>
          </cell>
          <cell r="D658" t="str">
            <v>6413</v>
          </cell>
          <cell r="E658">
            <v>6413200</v>
          </cell>
          <cell r="F658" t="str">
            <v>HONORAIRES PERSONNELS TECHNIQUES</v>
          </cell>
          <cell r="G658">
            <v>0</v>
          </cell>
          <cell r="H658">
            <v>152694500.99</v>
          </cell>
          <cell r="I658">
            <v>0</v>
          </cell>
          <cell r="J658">
            <v>230090.97</v>
          </cell>
          <cell r="K658">
            <v>152694500.99</v>
          </cell>
          <cell r="L658">
            <v>230090.97</v>
          </cell>
          <cell r="M658">
            <v>152464410.02</v>
          </cell>
        </row>
        <row r="659">
          <cell r="C659" t="str">
            <v>641</v>
          </cell>
          <cell r="D659" t="str">
            <v>6413</v>
          </cell>
          <cell r="E659">
            <v>6413300</v>
          </cell>
          <cell r="F659" t="str">
            <v>ABONDEMENT PERSONNELS ADMINISTRATIFS</v>
          </cell>
          <cell r="G659">
            <v>0</v>
          </cell>
          <cell r="H659">
            <v>51724016.94</v>
          </cell>
          <cell r="I659">
            <v>0</v>
          </cell>
          <cell r="J659">
            <v>117490.34</v>
          </cell>
          <cell r="K659">
            <v>51724016.94</v>
          </cell>
          <cell r="L659">
            <v>117490.34</v>
          </cell>
          <cell r="M659">
            <v>51606526.599999994</v>
          </cell>
        </row>
        <row r="660">
          <cell r="C660" t="str">
            <v>641</v>
          </cell>
          <cell r="D660" t="str">
            <v>6413</v>
          </cell>
          <cell r="E660">
            <v>6413400</v>
          </cell>
          <cell r="F660" t="str">
            <v>GRATIFICATIONS POUR TRAVAUX D AMELIORATION</v>
          </cell>
          <cell r="G660">
            <v>0</v>
          </cell>
          <cell r="H660">
            <v>491217.56</v>
          </cell>
          <cell r="I660">
            <v>0</v>
          </cell>
          <cell r="J660">
            <v>0</v>
          </cell>
          <cell r="K660">
            <v>491217.56</v>
          </cell>
          <cell r="L660">
            <v>0</v>
          </cell>
          <cell r="M660">
            <v>491217.56</v>
          </cell>
        </row>
        <row r="661">
          <cell r="C661" t="str">
            <v>641</v>
          </cell>
          <cell r="D661" t="str">
            <v>6413</v>
          </cell>
          <cell r="E661">
            <v>6413500</v>
          </cell>
          <cell r="F661" t="str">
            <v>PRIMES DE RENDEMENT</v>
          </cell>
          <cell r="G661">
            <v>0</v>
          </cell>
          <cell r="H661">
            <v>26372217.39</v>
          </cell>
          <cell r="I661">
            <v>0</v>
          </cell>
          <cell r="J661">
            <v>41222.06</v>
          </cell>
          <cell r="K661">
            <v>26372217.39</v>
          </cell>
          <cell r="L661">
            <v>41222.06</v>
          </cell>
          <cell r="M661">
            <v>26330995.330000002</v>
          </cell>
        </row>
        <row r="662">
          <cell r="C662" t="str">
            <v>641</v>
          </cell>
          <cell r="D662" t="str">
            <v>6413</v>
          </cell>
          <cell r="E662">
            <v>6413600</v>
          </cell>
          <cell r="F662" t="str">
            <v>INDEMNITES D EXPLOITATION EN REGIE</v>
          </cell>
          <cell r="G662">
            <v>0</v>
          </cell>
          <cell r="H662">
            <v>8096297.71</v>
          </cell>
          <cell r="I662">
            <v>0</v>
          </cell>
          <cell r="J662">
            <v>1262</v>
          </cell>
          <cell r="K662">
            <v>8096297.71</v>
          </cell>
          <cell r="L662">
            <v>1262</v>
          </cell>
          <cell r="M662">
            <v>8095035.71</v>
          </cell>
        </row>
        <row r="663">
          <cell r="C663" t="str">
            <v>641</v>
          </cell>
          <cell r="D663" t="str">
            <v>6413</v>
          </cell>
          <cell r="E663">
            <v>6413700</v>
          </cell>
          <cell r="F663" t="str">
            <v>INDEMNNITES POUR TRAVAUX SUPPLEMENTAIRES</v>
          </cell>
          <cell r="G663">
            <v>0</v>
          </cell>
          <cell r="H663">
            <v>7007926.94</v>
          </cell>
          <cell r="I663">
            <v>0</v>
          </cell>
          <cell r="J663">
            <v>4602.97</v>
          </cell>
          <cell r="K663">
            <v>7007926.94</v>
          </cell>
          <cell r="L663">
            <v>4602.97</v>
          </cell>
          <cell r="M663">
            <v>7003323.970000001</v>
          </cell>
        </row>
        <row r="664">
          <cell r="C664" t="str">
            <v>641</v>
          </cell>
          <cell r="D664" t="str">
            <v>6413</v>
          </cell>
          <cell r="E664">
            <v>6413810</v>
          </cell>
          <cell r="F664" t="str">
            <v>INDEMNITES D ENSEIGNEMENT</v>
          </cell>
          <cell r="G664">
            <v>0</v>
          </cell>
          <cell r="H664">
            <v>1667695.3</v>
          </cell>
          <cell r="I664">
            <v>0</v>
          </cell>
          <cell r="J664">
            <v>343.68</v>
          </cell>
          <cell r="K664">
            <v>1667695.3</v>
          </cell>
          <cell r="L664">
            <v>343.68</v>
          </cell>
          <cell r="M664">
            <v>1667351.62</v>
          </cell>
        </row>
        <row r="665">
          <cell r="C665" t="str">
            <v>641</v>
          </cell>
          <cell r="D665" t="str">
            <v>6413</v>
          </cell>
          <cell r="E665">
            <v>6413820</v>
          </cell>
          <cell r="F665" t="str">
            <v>INDEMNITES DE RESPONSABILITE</v>
          </cell>
          <cell r="G665">
            <v>0</v>
          </cell>
          <cell r="H665">
            <v>1117295.98</v>
          </cell>
          <cell r="I665">
            <v>0</v>
          </cell>
          <cell r="J665">
            <v>448445</v>
          </cell>
          <cell r="K665">
            <v>1117295.98</v>
          </cell>
          <cell r="L665">
            <v>448445</v>
          </cell>
          <cell r="M665">
            <v>668850.98</v>
          </cell>
        </row>
        <row r="666">
          <cell r="C666" t="str">
            <v>641</v>
          </cell>
          <cell r="D666" t="str">
            <v>6413</v>
          </cell>
          <cell r="E666">
            <v>6413830</v>
          </cell>
          <cell r="F666" t="str">
            <v>INDEMNITE FORFAITAIRE COMPENSATRICE</v>
          </cell>
          <cell r="G666">
            <v>0</v>
          </cell>
          <cell r="H666">
            <v>38089.18</v>
          </cell>
          <cell r="I666">
            <v>0</v>
          </cell>
          <cell r="J666">
            <v>0</v>
          </cell>
          <cell r="K666">
            <v>38089.18</v>
          </cell>
          <cell r="L666">
            <v>0</v>
          </cell>
          <cell r="M666">
            <v>38089.18</v>
          </cell>
        </row>
        <row r="667">
          <cell r="C667" t="str">
            <v>641</v>
          </cell>
          <cell r="D667" t="str">
            <v>6413</v>
          </cell>
          <cell r="E667">
            <v>6413840</v>
          </cell>
          <cell r="F667" t="str">
            <v>INDEMNITES D.F.C.I.</v>
          </cell>
          <cell r="G667">
            <v>0</v>
          </cell>
          <cell r="H667">
            <v>276358.75</v>
          </cell>
          <cell r="I667">
            <v>0</v>
          </cell>
          <cell r="J667">
            <v>0</v>
          </cell>
          <cell r="K667">
            <v>276358.75</v>
          </cell>
          <cell r="L667">
            <v>0</v>
          </cell>
          <cell r="M667">
            <v>276358.75</v>
          </cell>
        </row>
        <row r="668">
          <cell r="C668" t="str">
            <v>641</v>
          </cell>
          <cell r="D668" t="str">
            <v>6413</v>
          </cell>
          <cell r="E668">
            <v>6413850</v>
          </cell>
          <cell r="F668" t="str">
            <v>INDEMNITES DE SUJETION &amp; RIQUES DES PERSONNELS TECHNIQUES</v>
          </cell>
          <cell r="G668">
            <v>0</v>
          </cell>
          <cell r="H668">
            <v>11764789.32</v>
          </cell>
          <cell r="I668">
            <v>0</v>
          </cell>
          <cell r="J668">
            <v>217.08</v>
          </cell>
          <cell r="K668">
            <v>11764789.32</v>
          </cell>
          <cell r="L668">
            <v>217.08</v>
          </cell>
          <cell r="M668">
            <v>11764572.24</v>
          </cell>
        </row>
        <row r="669">
          <cell r="C669" t="str">
            <v>641</v>
          </cell>
          <cell r="D669" t="str">
            <v>6413</v>
          </cell>
          <cell r="E669">
            <v>6413870</v>
          </cell>
          <cell r="F669" t="str">
            <v>PRIMES INFORMATIQUES</v>
          </cell>
          <cell r="G669">
            <v>0</v>
          </cell>
          <cell r="H669">
            <v>177320</v>
          </cell>
          <cell r="I669">
            <v>0</v>
          </cell>
          <cell r="J669">
            <v>0</v>
          </cell>
          <cell r="K669">
            <v>177320</v>
          </cell>
          <cell r="L669">
            <v>0</v>
          </cell>
          <cell r="M669">
            <v>177320</v>
          </cell>
        </row>
        <row r="670">
          <cell r="C670" t="str">
            <v>641</v>
          </cell>
          <cell r="D670" t="str">
            <v>6413</v>
          </cell>
          <cell r="E670">
            <v>6413881</v>
          </cell>
          <cell r="F670" t="str">
            <v>INDEMNITE DE DETACHEMENT</v>
          </cell>
          <cell r="G670">
            <v>0</v>
          </cell>
          <cell r="H670">
            <v>394365.64</v>
          </cell>
          <cell r="I670">
            <v>0</v>
          </cell>
          <cell r="J670">
            <v>0</v>
          </cell>
          <cell r="K670">
            <v>394365.64</v>
          </cell>
          <cell r="L670">
            <v>0</v>
          </cell>
          <cell r="M670">
            <v>394365.64</v>
          </cell>
        </row>
        <row r="671">
          <cell r="C671" t="str">
            <v>641</v>
          </cell>
          <cell r="D671" t="str">
            <v>6413</v>
          </cell>
          <cell r="E671">
            <v>6413882</v>
          </cell>
          <cell r="F671" t="str">
            <v>ALLOCATION FORFAITAIRE DE CHARGE ADMINISTRATIVE</v>
          </cell>
          <cell r="G671">
            <v>0</v>
          </cell>
          <cell r="H671">
            <v>20500945.62</v>
          </cell>
          <cell r="I671">
            <v>0</v>
          </cell>
          <cell r="J671">
            <v>795.94</v>
          </cell>
          <cell r="K671">
            <v>20500945.62</v>
          </cell>
          <cell r="L671">
            <v>795.94</v>
          </cell>
          <cell r="M671">
            <v>20500149.68</v>
          </cell>
        </row>
        <row r="672">
          <cell r="C672" t="str">
            <v>641</v>
          </cell>
          <cell r="D672" t="str">
            <v>6413</v>
          </cell>
          <cell r="E672">
            <v>6413888</v>
          </cell>
          <cell r="F672" t="str">
            <v>DIVERS (AUTRES)</v>
          </cell>
          <cell r="G672">
            <v>0</v>
          </cell>
          <cell r="H672">
            <v>77411.66</v>
          </cell>
          <cell r="I672">
            <v>0</v>
          </cell>
          <cell r="J672">
            <v>0</v>
          </cell>
          <cell r="K672">
            <v>77411.66</v>
          </cell>
          <cell r="L672">
            <v>0</v>
          </cell>
          <cell r="M672">
            <v>77411.66</v>
          </cell>
        </row>
        <row r="673">
          <cell r="C673" t="str">
            <v>641</v>
          </cell>
          <cell r="D673" t="str">
            <v>6414</v>
          </cell>
          <cell r="E673">
            <v>6414100</v>
          </cell>
          <cell r="F673" t="str">
            <v>INDEMNITE D HABILLEMENT</v>
          </cell>
          <cell r="G673">
            <v>0</v>
          </cell>
          <cell r="H673">
            <v>1199392.88</v>
          </cell>
          <cell r="I673">
            <v>0</v>
          </cell>
          <cell r="J673">
            <v>354.27</v>
          </cell>
          <cell r="K673">
            <v>1199392.88</v>
          </cell>
          <cell r="L673">
            <v>354.27</v>
          </cell>
          <cell r="M673">
            <v>1199038.6099999999</v>
          </cell>
        </row>
        <row r="674">
          <cell r="C674" t="str">
            <v>641</v>
          </cell>
          <cell r="D674" t="str">
            <v>6414</v>
          </cell>
          <cell r="E674">
            <v>6414200</v>
          </cell>
          <cell r="F674" t="str">
            <v>INDEMNITE FORFAITAIRE DE VOITURE &amp; DE BICYCLETTE</v>
          </cell>
          <cell r="G674">
            <v>0</v>
          </cell>
          <cell r="H674">
            <v>2019254.05</v>
          </cell>
          <cell r="I674">
            <v>0</v>
          </cell>
          <cell r="J674">
            <v>752.74</v>
          </cell>
          <cell r="K674">
            <v>2019254.05</v>
          </cell>
          <cell r="L674">
            <v>752.74</v>
          </cell>
          <cell r="M674">
            <v>2018501.31</v>
          </cell>
        </row>
        <row r="675">
          <cell r="C675" t="str">
            <v>641</v>
          </cell>
          <cell r="D675" t="str">
            <v>6414</v>
          </cell>
          <cell r="E675">
            <v>6414300</v>
          </cell>
          <cell r="F675" t="str">
            <v>INDEMMNITE POUR TRAVAUX DANGEREUX INSALUBRES INCOM.OU SALI</v>
          </cell>
          <cell r="G675">
            <v>0</v>
          </cell>
          <cell r="H675">
            <v>353766.58</v>
          </cell>
          <cell r="I675">
            <v>0</v>
          </cell>
          <cell r="J675">
            <v>0</v>
          </cell>
          <cell r="K675">
            <v>353766.58</v>
          </cell>
          <cell r="L675">
            <v>0</v>
          </cell>
          <cell r="M675">
            <v>353766.58</v>
          </cell>
        </row>
        <row r="676">
          <cell r="C676" t="str">
            <v>641</v>
          </cell>
          <cell r="D676" t="str">
            <v>6414</v>
          </cell>
          <cell r="E676">
            <v>6414400</v>
          </cell>
          <cell r="F676" t="str">
            <v>PARTICIPATION DES EMPLOYEURS AUX FRAIS TRANSPORTS URBAINS</v>
          </cell>
          <cell r="G676">
            <v>0</v>
          </cell>
          <cell r="H676">
            <v>709265.3</v>
          </cell>
          <cell r="I676">
            <v>0</v>
          </cell>
          <cell r="J676">
            <v>220.92</v>
          </cell>
          <cell r="K676">
            <v>709265.3</v>
          </cell>
          <cell r="L676">
            <v>220.92</v>
          </cell>
          <cell r="M676">
            <v>709044.38</v>
          </cell>
        </row>
        <row r="677">
          <cell r="C677" t="str">
            <v>641</v>
          </cell>
          <cell r="D677" t="str">
            <v>6414</v>
          </cell>
          <cell r="E677">
            <v>6414500</v>
          </cell>
          <cell r="F677" t="str">
            <v>VACATIONS AUX VOLONTAIRES DE L AIDE TECHNIQUE</v>
          </cell>
          <cell r="G677">
            <v>0</v>
          </cell>
          <cell r="H677">
            <v>2115025.83</v>
          </cell>
          <cell r="I677">
            <v>0</v>
          </cell>
          <cell r="J677">
            <v>0</v>
          </cell>
          <cell r="K677">
            <v>2115025.83</v>
          </cell>
          <cell r="L677">
            <v>0</v>
          </cell>
          <cell r="M677">
            <v>2115025.83</v>
          </cell>
        </row>
        <row r="678">
          <cell r="C678" t="str">
            <v>641</v>
          </cell>
          <cell r="D678" t="str">
            <v>6414</v>
          </cell>
          <cell r="E678">
            <v>6414600</v>
          </cell>
          <cell r="F678" t="str">
            <v>INDEMNITES D INTERIM</v>
          </cell>
          <cell r="G678">
            <v>0</v>
          </cell>
          <cell r="H678">
            <v>3091726.55</v>
          </cell>
          <cell r="I678">
            <v>0</v>
          </cell>
          <cell r="J678">
            <v>0</v>
          </cell>
          <cell r="K678">
            <v>3091726.55</v>
          </cell>
          <cell r="L678">
            <v>0</v>
          </cell>
          <cell r="M678">
            <v>3091726.55</v>
          </cell>
        </row>
        <row r="679">
          <cell r="C679" t="str">
            <v>641</v>
          </cell>
          <cell r="D679" t="str">
            <v>6414</v>
          </cell>
          <cell r="E679">
            <v>6414800</v>
          </cell>
          <cell r="F679" t="str">
            <v>AUTRES INDEMNITES &amp; AVANTAGES DIVERS</v>
          </cell>
          <cell r="G679">
            <v>0</v>
          </cell>
          <cell r="H679">
            <v>1321632.97</v>
          </cell>
          <cell r="I679">
            <v>0</v>
          </cell>
          <cell r="J679">
            <v>0</v>
          </cell>
          <cell r="K679">
            <v>1321632.97</v>
          </cell>
          <cell r="L679">
            <v>0</v>
          </cell>
          <cell r="M679">
            <v>1321632.97</v>
          </cell>
        </row>
        <row r="680">
          <cell r="C680" t="str">
            <v>641</v>
          </cell>
          <cell r="D680" t="str">
            <v>6415</v>
          </cell>
          <cell r="E680">
            <v>6415000</v>
          </cell>
          <cell r="F680" t="str">
            <v>SUPPLEMENT FAMILIALE</v>
          </cell>
          <cell r="G680">
            <v>0</v>
          </cell>
          <cell r="H680">
            <v>21430503.62</v>
          </cell>
          <cell r="I680">
            <v>0</v>
          </cell>
          <cell r="J680">
            <v>16244.15</v>
          </cell>
          <cell r="K680">
            <v>21430503.62</v>
          </cell>
          <cell r="L680">
            <v>16244.15</v>
          </cell>
          <cell r="M680">
            <v>21414259.470000003</v>
          </cell>
        </row>
        <row r="681">
          <cell r="C681" t="str">
            <v>641</v>
          </cell>
          <cell r="D681" t="str">
            <v>6416</v>
          </cell>
          <cell r="E681">
            <v>6416000</v>
          </cell>
          <cell r="F681" t="str">
            <v>INDEMNITES DE RESIDENCE</v>
          </cell>
          <cell r="G681">
            <v>0</v>
          </cell>
          <cell r="H681">
            <v>4165057.73</v>
          </cell>
          <cell r="I681">
            <v>0</v>
          </cell>
          <cell r="J681">
            <v>5759.94</v>
          </cell>
          <cell r="K681">
            <v>4165057.73</v>
          </cell>
          <cell r="L681">
            <v>5759.94</v>
          </cell>
          <cell r="M681">
            <v>4159297.79</v>
          </cell>
        </row>
        <row r="682">
          <cell r="C682" t="str">
            <v>641</v>
          </cell>
          <cell r="D682" t="str">
            <v>6417</v>
          </cell>
          <cell r="E682">
            <v>6417100</v>
          </cell>
          <cell r="F682" t="str">
            <v>INDEMNITES DE PREAVIS</v>
          </cell>
          <cell r="G682">
            <v>0</v>
          </cell>
          <cell r="H682">
            <v>1599.48</v>
          </cell>
          <cell r="I682">
            <v>0</v>
          </cell>
          <cell r="J682">
            <v>0</v>
          </cell>
          <cell r="K682">
            <v>1599.48</v>
          </cell>
          <cell r="L682">
            <v>0</v>
          </cell>
          <cell r="M682">
            <v>1599.48</v>
          </cell>
        </row>
        <row r="683">
          <cell r="C683" t="str">
            <v>641</v>
          </cell>
          <cell r="D683" t="str">
            <v>6417</v>
          </cell>
          <cell r="E683">
            <v>6417200</v>
          </cell>
          <cell r="F683" t="str">
            <v>INDEMNITE  DE LICENCIEMENT</v>
          </cell>
          <cell r="G683">
            <v>0</v>
          </cell>
          <cell r="H683">
            <v>17185.84</v>
          </cell>
          <cell r="I683">
            <v>0</v>
          </cell>
          <cell r="J683">
            <v>0</v>
          </cell>
          <cell r="K683">
            <v>17185.84</v>
          </cell>
          <cell r="L683">
            <v>0</v>
          </cell>
          <cell r="M683">
            <v>17185.84</v>
          </cell>
        </row>
        <row r="684">
          <cell r="C684" t="str">
            <v>641</v>
          </cell>
          <cell r="D684" t="str">
            <v>6417</v>
          </cell>
          <cell r="E684">
            <v>6417300</v>
          </cell>
          <cell r="F684" t="str">
            <v>PRIME DE PRECARITE (FIN DE CONTRAT A DUREE DETERMINEE)</v>
          </cell>
          <cell r="G684">
            <v>0</v>
          </cell>
          <cell r="H684">
            <v>14034.8</v>
          </cell>
          <cell r="I684">
            <v>0</v>
          </cell>
          <cell r="J684">
            <v>0</v>
          </cell>
          <cell r="K684">
            <v>14034.8</v>
          </cell>
          <cell r="L684">
            <v>0</v>
          </cell>
          <cell r="M684">
            <v>14034.8</v>
          </cell>
        </row>
        <row r="685">
          <cell r="C685" t="str">
            <v>641</v>
          </cell>
          <cell r="D685" t="str">
            <v>6417</v>
          </cell>
          <cell r="E685">
            <v>6417400</v>
          </cell>
          <cell r="F685" t="str">
            <v>INDEMNITE COMPENSATRICE DE CONGES PAYES (FIN DE C.D.D)</v>
          </cell>
          <cell r="G685">
            <v>0</v>
          </cell>
          <cell r="H685">
            <v>89144.95</v>
          </cell>
          <cell r="I685">
            <v>0</v>
          </cell>
          <cell r="J685">
            <v>0</v>
          </cell>
          <cell r="K685">
            <v>89144.95</v>
          </cell>
          <cell r="L685">
            <v>0</v>
          </cell>
          <cell r="M685">
            <v>89144.95</v>
          </cell>
        </row>
        <row r="686">
          <cell r="C686" t="str">
            <v>641</v>
          </cell>
          <cell r="D686" t="str">
            <v>6418</v>
          </cell>
          <cell r="E686">
            <v>6418100</v>
          </cell>
          <cell r="F686" t="str">
            <v>ALLOCATION DE CHOMAGE</v>
          </cell>
          <cell r="G686">
            <v>0</v>
          </cell>
          <cell r="H686">
            <v>1430548.03</v>
          </cell>
          <cell r="I686">
            <v>0</v>
          </cell>
          <cell r="J686">
            <v>8530.84</v>
          </cell>
          <cell r="K686">
            <v>1430548.03</v>
          </cell>
          <cell r="L686">
            <v>8530.84</v>
          </cell>
          <cell r="M686">
            <v>1422017.19</v>
          </cell>
        </row>
        <row r="687">
          <cell r="C687" t="str">
            <v>641</v>
          </cell>
          <cell r="D687" t="str">
            <v>6418</v>
          </cell>
          <cell r="E687">
            <v>6418200</v>
          </cell>
          <cell r="F687" t="str">
            <v>CESSATION PROGRESSIVE D ACTIVITE</v>
          </cell>
          <cell r="G687">
            <v>0</v>
          </cell>
          <cell r="H687">
            <v>1065253.45</v>
          </cell>
          <cell r="I687">
            <v>0</v>
          </cell>
          <cell r="J687">
            <v>0</v>
          </cell>
          <cell r="K687">
            <v>1065253.45</v>
          </cell>
          <cell r="L687">
            <v>0</v>
          </cell>
          <cell r="M687">
            <v>1065253.45</v>
          </cell>
        </row>
        <row r="688">
          <cell r="C688" t="str">
            <v>642</v>
          </cell>
          <cell r="D688" t="str">
            <v>6421</v>
          </cell>
          <cell r="E688">
            <v>6421100</v>
          </cell>
          <cell r="F688" t="str">
            <v>SALAIRES DU PERSONNEL OUVRIER MSA   PRIMES ET AUTRES</v>
          </cell>
          <cell r="G688">
            <v>0</v>
          </cell>
          <cell r="H688">
            <v>355646359.37</v>
          </cell>
          <cell r="I688">
            <v>0</v>
          </cell>
          <cell r="J688">
            <v>12884140.12</v>
          </cell>
          <cell r="K688">
            <v>355646359.37</v>
          </cell>
          <cell r="L688">
            <v>12884140.12</v>
          </cell>
          <cell r="M688">
            <v>342762219.25</v>
          </cell>
        </row>
        <row r="689">
          <cell r="C689" t="str">
            <v>642</v>
          </cell>
          <cell r="D689" t="str">
            <v>6421</v>
          </cell>
          <cell r="E689">
            <v>6421200</v>
          </cell>
          <cell r="F689" t="str">
            <v>SALAIRES DU PERSONNEL OUVRIER MSA AU TITRE DES INTEMPERIES</v>
          </cell>
          <cell r="G689">
            <v>0</v>
          </cell>
          <cell r="H689">
            <v>13951557.58</v>
          </cell>
          <cell r="I689">
            <v>0</v>
          </cell>
          <cell r="J689">
            <v>704.1</v>
          </cell>
          <cell r="K689">
            <v>13951557.58</v>
          </cell>
          <cell r="L689">
            <v>704.1</v>
          </cell>
          <cell r="M689">
            <v>13950853.48</v>
          </cell>
        </row>
        <row r="690">
          <cell r="C690" t="str">
            <v>642</v>
          </cell>
          <cell r="D690" t="str">
            <v>6421</v>
          </cell>
          <cell r="E690">
            <v>6421300</v>
          </cell>
          <cell r="F690" t="str">
            <v>PRIMES ET INDEMNITES SUJETTES A RETENUE</v>
          </cell>
          <cell r="G690">
            <v>0</v>
          </cell>
          <cell r="H690">
            <v>60995163.98</v>
          </cell>
          <cell r="I690">
            <v>0</v>
          </cell>
          <cell r="J690">
            <v>49167.5</v>
          </cell>
          <cell r="K690">
            <v>60995163.98</v>
          </cell>
          <cell r="L690">
            <v>49167.5</v>
          </cell>
          <cell r="M690">
            <v>60945996.48</v>
          </cell>
        </row>
        <row r="691">
          <cell r="C691" t="str">
            <v>642</v>
          </cell>
          <cell r="D691" t="str">
            <v>6421</v>
          </cell>
          <cell r="E691">
            <v>6421400</v>
          </cell>
          <cell r="F691" t="str">
            <v>PRIMES ET INDEMNITES NON SUJETTES A RETENUE</v>
          </cell>
          <cell r="G691">
            <v>0</v>
          </cell>
          <cell r="H691">
            <v>51468603.95</v>
          </cell>
          <cell r="I691">
            <v>0</v>
          </cell>
          <cell r="J691">
            <v>123720.45</v>
          </cell>
          <cell r="K691">
            <v>51468603.95</v>
          </cell>
          <cell r="L691">
            <v>123720.45</v>
          </cell>
          <cell r="M691">
            <v>51344883.5</v>
          </cell>
        </row>
        <row r="692">
          <cell r="C692" t="str">
            <v>642</v>
          </cell>
          <cell r="D692" t="str">
            <v>6422</v>
          </cell>
          <cell r="E692">
            <v>6422100</v>
          </cell>
          <cell r="F692" t="str">
            <v>SALAIRES BRUTS SOUMIS AU REGIME GENERAL</v>
          </cell>
          <cell r="G692">
            <v>0</v>
          </cell>
          <cell r="H692">
            <v>17970058.04</v>
          </cell>
          <cell r="I692">
            <v>0</v>
          </cell>
          <cell r="J692">
            <v>232590.67</v>
          </cell>
          <cell r="K692">
            <v>17970058.04</v>
          </cell>
          <cell r="L692">
            <v>232590.67</v>
          </cell>
          <cell r="M692">
            <v>17737467.369999997</v>
          </cell>
        </row>
        <row r="693">
          <cell r="C693" t="str">
            <v>642</v>
          </cell>
          <cell r="D693" t="str">
            <v>6422</v>
          </cell>
          <cell r="E693">
            <v>6422200</v>
          </cell>
          <cell r="F693" t="str">
            <v>JOURS FERIES CHOMES SOUMIS AU REGIME GENERAL</v>
          </cell>
          <cell r="G693">
            <v>0</v>
          </cell>
          <cell r="H693">
            <v>538871.53</v>
          </cell>
          <cell r="I693">
            <v>0</v>
          </cell>
          <cell r="J693">
            <v>0</v>
          </cell>
          <cell r="K693">
            <v>538871.53</v>
          </cell>
          <cell r="L693">
            <v>0</v>
          </cell>
          <cell r="M693">
            <v>538871.53</v>
          </cell>
        </row>
        <row r="694">
          <cell r="C694" t="str">
            <v>642</v>
          </cell>
          <cell r="D694" t="str">
            <v>6422</v>
          </cell>
          <cell r="E694">
            <v>6422300</v>
          </cell>
          <cell r="F694" t="str">
            <v>PRIMES ET INDEMNITES SUJETTES A RETENUE</v>
          </cell>
          <cell r="G694">
            <v>0</v>
          </cell>
          <cell r="H694">
            <v>508513.73</v>
          </cell>
          <cell r="I694">
            <v>0</v>
          </cell>
          <cell r="J694">
            <v>0</v>
          </cell>
          <cell r="K694">
            <v>508513.73</v>
          </cell>
          <cell r="L694">
            <v>0</v>
          </cell>
          <cell r="M694">
            <v>508513.73</v>
          </cell>
        </row>
        <row r="695">
          <cell r="C695" t="str">
            <v>642</v>
          </cell>
          <cell r="D695" t="str">
            <v>6422</v>
          </cell>
          <cell r="E695">
            <v>6422400</v>
          </cell>
          <cell r="F695" t="str">
            <v>PRIMES ET INDEMNITES NON SUJETTES A RETENUE</v>
          </cell>
          <cell r="G695">
            <v>0</v>
          </cell>
          <cell r="H695">
            <v>857510.41</v>
          </cell>
          <cell r="I695">
            <v>0</v>
          </cell>
          <cell r="J695">
            <v>10291.66</v>
          </cell>
          <cell r="K695">
            <v>857510.41</v>
          </cell>
          <cell r="L695">
            <v>10291.66</v>
          </cell>
          <cell r="M695">
            <v>847218.75</v>
          </cell>
        </row>
        <row r="696">
          <cell r="C696" t="str">
            <v>642</v>
          </cell>
          <cell r="D696" t="str">
            <v>6423</v>
          </cell>
          <cell r="E696">
            <v>6423100</v>
          </cell>
          <cell r="F696" t="str">
            <v>PERSONNEL OUVRIER SOUMIS AU REGIME DE LA MUTUAL.SOC.AGRIC.</v>
          </cell>
          <cell r="G696">
            <v>0</v>
          </cell>
          <cell r="H696">
            <v>46741996.14</v>
          </cell>
          <cell r="I696">
            <v>0</v>
          </cell>
          <cell r="J696">
            <v>3969.71</v>
          </cell>
          <cell r="K696">
            <v>46741996.14</v>
          </cell>
          <cell r="L696">
            <v>3969.71</v>
          </cell>
          <cell r="M696">
            <v>46738026.43</v>
          </cell>
        </row>
        <row r="697">
          <cell r="C697" t="str">
            <v>642</v>
          </cell>
          <cell r="D697" t="str">
            <v>6423</v>
          </cell>
          <cell r="E697">
            <v>6423200</v>
          </cell>
          <cell r="F697" t="str">
            <v>CONGES PAYES PERSONNEL SOUMIS AU REGIME GENERAL DE S.S.</v>
          </cell>
          <cell r="G697">
            <v>0</v>
          </cell>
          <cell r="H697">
            <v>2083748.4</v>
          </cell>
          <cell r="I697">
            <v>0</v>
          </cell>
          <cell r="J697">
            <v>0</v>
          </cell>
          <cell r="K697">
            <v>2083748.4</v>
          </cell>
          <cell r="L697">
            <v>0</v>
          </cell>
          <cell r="M697">
            <v>2083748.4</v>
          </cell>
        </row>
        <row r="698">
          <cell r="C698" t="str">
            <v>642</v>
          </cell>
          <cell r="D698" t="str">
            <v>6427</v>
          </cell>
          <cell r="E698">
            <v>6427110</v>
          </cell>
          <cell r="F698" t="str">
            <v>INDEMNITES DE LICENCIEMENT PERSONNEL OUVRIER REGIME MSA</v>
          </cell>
          <cell r="G698">
            <v>0</v>
          </cell>
          <cell r="H698">
            <v>478436.68</v>
          </cell>
          <cell r="I698">
            <v>0</v>
          </cell>
          <cell r="J698">
            <v>0</v>
          </cell>
          <cell r="K698">
            <v>478436.68</v>
          </cell>
          <cell r="L698">
            <v>0</v>
          </cell>
          <cell r="M698">
            <v>478436.68</v>
          </cell>
        </row>
        <row r="699">
          <cell r="C699" t="str">
            <v>642</v>
          </cell>
          <cell r="D699" t="str">
            <v>6427</v>
          </cell>
          <cell r="E699">
            <v>6427210</v>
          </cell>
          <cell r="F699" t="str">
            <v>INDEMNITES DE PREAVIS PERS. OUVRIER REGIME DE LA M.S.A.</v>
          </cell>
          <cell r="G699">
            <v>0</v>
          </cell>
          <cell r="H699">
            <v>1428260.45</v>
          </cell>
          <cell r="I699">
            <v>0</v>
          </cell>
          <cell r="J699">
            <v>0</v>
          </cell>
          <cell r="K699">
            <v>1428260.45</v>
          </cell>
          <cell r="L699">
            <v>0</v>
          </cell>
          <cell r="M699">
            <v>1428260.45</v>
          </cell>
        </row>
        <row r="700">
          <cell r="C700" t="str">
            <v>642</v>
          </cell>
          <cell r="D700" t="str">
            <v>6427</v>
          </cell>
          <cell r="E700">
            <v>6427220</v>
          </cell>
          <cell r="F700" t="str">
            <v>INDEMNITES DE PREAVIS PERS. OUVRIER REGIME DE LA S.S.</v>
          </cell>
          <cell r="G700">
            <v>0</v>
          </cell>
          <cell r="H700">
            <v>41013.8</v>
          </cell>
          <cell r="I700">
            <v>0</v>
          </cell>
          <cell r="J700">
            <v>0</v>
          </cell>
          <cell r="K700">
            <v>41013.8</v>
          </cell>
          <cell r="L700">
            <v>0</v>
          </cell>
          <cell r="M700">
            <v>41013.8</v>
          </cell>
        </row>
        <row r="701">
          <cell r="C701" t="str">
            <v>642</v>
          </cell>
          <cell r="D701" t="str">
            <v>6427</v>
          </cell>
          <cell r="E701">
            <v>6427310</v>
          </cell>
          <cell r="F701" t="str">
            <v>INDEMNITES DE DEPART A LA RETRAITE DU PERS. OUVRIER REG. MSA</v>
          </cell>
          <cell r="G701">
            <v>0</v>
          </cell>
          <cell r="H701">
            <v>1308884.98</v>
          </cell>
          <cell r="I701">
            <v>0</v>
          </cell>
          <cell r="J701">
            <v>0</v>
          </cell>
          <cell r="K701">
            <v>1308884.98</v>
          </cell>
          <cell r="L701">
            <v>0</v>
          </cell>
          <cell r="M701">
            <v>1308884.98</v>
          </cell>
        </row>
        <row r="702">
          <cell r="C702" t="str">
            <v>642</v>
          </cell>
          <cell r="D702" t="str">
            <v>6427</v>
          </cell>
          <cell r="E702">
            <v>6427320</v>
          </cell>
          <cell r="F702" t="str">
            <v>INDEMNITES DE DEPART A LA RETRAITE PERS. OUVRIER REGIME SS</v>
          </cell>
          <cell r="G702">
            <v>0</v>
          </cell>
          <cell r="H702">
            <v>29521.52</v>
          </cell>
          <cell r="I702">
            <v>0</v>
          </cell>
          <cell r="J702">
            <v>0</v>
          </cell>
          <cell r="K702">
            <v>29521.52</v>
          </cell>
          <cell r="L702">
            <v>0</v>
          </cell>
          <cell r="M702">
            <v>29521.52</v>
          </cell>
        </row>
        <row r="703">
          <cell r="C703" t="str">
            <v>642</v>
          </cell>
          <cell r="D703" t="str">
            <v>6427</v>
          </cell>
          <cell r="E703">
            <v>6427410</v>
          </cell>
          <cell r="F703" t="str">
            <v>DEPARTS NEGOCIES PERSONNEL OUVRIER SOUMIS AU REGIME MSA</v>
          </cell>
          <cell r="G703">
            <v>0</v>
          </cell>
          <cell r="H703">
            <v>23339.29</v>
          </cell>
          <cell r="I703">
            <v>0</v>
          </cell>
          <cell r="J703">
            <v>0</v>
          </cell>
          <cell r="K703">
            <v>23339.29</v>
          </cell>
          <cell r="L703">
            <v>0</v>
          </cell>
          <cell r="M703">
            <v>23339.29</v>
          </cell>
        </row>
        <row r="704">
          <cell r="C704" t="str">
            <v>644</v>
          </cell>
          <cell r="D704" t="str">
            <v>6441</v>
          </cell>
          <cell r="E704">
            <v>6441100</v>
          </cell>
          <cell r="F704" t="str">
            <v>SOLDE OBJECTEURS DE CONSCIENCE</v>
          </cell>
          <cell r="G704">
            <v>0</v>
          </cell>
          <cell r="H704">
            <v>299991.09</v>
          </cell>
          <cell r="I704">
            <v>0</v>
          </cell>
          <cell r="J704">
            <v>2854.8</v>
          </cell>
          <cell r="K704">
            <v>299991.09</v>
          </cell>
          <cell r="L704">
            <v>2854.8</v>
          </cell>
          <cell r="M704">
            <v>297136.29000000004</v>
          </cell>
        </row>
        <row r="705">
          <cell r="C705" t="str">
            <v>644</v>
          </cell>
          <cell r="D705" t="str">
            <v>6441</v>
          </cell>
          <cell r="E705">
            <v>6441200</v>
          </cell>
          <cell r="F705" t="str">
            <v>INDEMNITE DE PAQUETAGE OBJECTEURS DE CONSCIENCE</v>
          </cell>
          <cell r="G705">
            <v>0</v>
          </cell>
          <cell r="H705">
            <v>39520</v>
          </cell>
          <cell r="I705">
            <v>0</v>
          </cell>
          <cell r="J705">
            <v>0</v>
          </cell>
          <cell r="K705">
            <v>39520</v>
          </cell>
          <cell r="L705">
            <v>0</v>
          </cell>
          <cell r="M705">
            <v>39520</v>
          </cell>
        </row>
        <row r="706">
          <cell r="C706" t="str">
            <v>644</v>
          </cell>
          <cell r="D706" t="str">
            <v>6442</v>
          </cell>
          <cell r="E706">
            <v>6442000</v>
          </cell>
          <cell r="F706" t="str">
            <v>GRATIFICATIONS DES STAGIAIRES</v>
          </cell>
          <cell r="G706">
            <v>0</v>
          </cell>
          <cell r="H706">
            <v>799248.34</v>
          </cell>
          <cell r="I706">
            <v>0</v>
          </cell>
          <cell r="J706">
            <v>0</v>
          </cell>
          <cell r="K706">
            <v>799248.34</v>
          </cell>
          <cell r="L706">
            <v>0</v>
          </cell>
          <cell r="M706">
            <v>799248.34</v>
          </cell>
        </row>
        <row r="707">
          <cell r="C707" t="str">
            <v>644</v>
          </cell>
          <cell r="D707" t="str">
            <v>6444</v>
          </cell>
          <cell r="E707">
            <v>6444100</v>
          </cell>
          <cell r="F707" t="str">
            <v>APPRENTIS FONCTIONNAIRES</v>
          </cell>
          <cell r="G707">
            <v>0</v>
          </cell>
          <cell r="H707">
            <v>3065823.46</v>
          </cell>
          <cell r="I707">
            <v>0</v>
          </cell>
          <cell r="J707">
            <v>19121.89</v>
          </cell>
          <cell r="K707">
            <v>3065823.46</v>
          </cell>
          <cell r="L707">
            <v>19121.89</v>
          </cell>
          <cell r="M707">
            <v>3046701.57</v>
          </cell>
        </row>
        <row r="708">
          <cell r="C708" t="str">
            <v>644</v>
          </cell>
          <cell r="D708" t="str">
            <v>6444</v>
          </cell>
          <cell r="E708">
            <v>6444200</v>
          </cell>
          <cell r="F708" t="str">
            <v>APPRENTIS OUVRIERS</v>
          </cell>
          <cell r="G708">
            <v>0</v>
          </cell>
          <cell r="H708">
            <v>6240881.56</v>
          </cell>
          <cell r="I708">
            <v>0</v>
          </cell>
          <cell r="J708">
            <v>3819.21</v>
          </cell>
          <cell r="K708">
            <v>6240881.56</v>
          </cell>
          <cell r="L708">
            <v>3819.21</v>
          </cell>
          <cell r="M708">
            <v>6237062.35</v>
          </cell>
        </row>
        <row r="709">
          <cell r="C709" t="str">
            <v>644</v>
          </cell>
          <cell r="D709" t="str">
            <v>6445</v>
          </cell>
          <cell r="E709">
            <v>6445000</v>
          </cell>
          <cell r="F709" t="str">
            <v>REMUNERATION DU PERSONNEL SOUS CONTRAT EMPLOI SOLIDARITE</v>
          </cell>
          <cell r="G709">
            <v>0</v>
          </cell>
          <cell r="H709">
            <v>15902029.48</v>
          </cell>
          <cell r="I709">
            <v>0</v>
          </cell>
          <cell r="J709">
            <v>15918.92</v>
          </cell>
          <cell r="K709">
            <v>15902029.48</v>
          </cell>
          <cell r="L709">
            <v>15918.92</v>
          </cell>
          <cell r="M709">
            <v>15886110.56</v>
          </cell>
        </row>
        <row r="710">
          <cell r="C710" t="str">
            <v>644</v>
          </cell>
          <cell r="D710" t="str">
            <v>6446</v>
          </cell>
          <cell r="E710">
            <v>6446000</v>
          </cell>
          <cell r="F710" t="str">
            <v>SALAIRES PERSONNEL SOUS CONTRAT EMPLOI CONSOLIDE</v>
          </cell>
          <cell r="G710">
            <v>0</v>
          </cell>
          <cell r="H710">
            <v>4420891.94</v>
          </cell>
          <cell r="I710">
            <v>0</v>
          </cell>
          <cell r="J710">
            <v>2800</v>
          </cell>
          <cell r="K710">
            <v>4420891.94</v>
          </cell>
          <cell r="L710">
            <v>2800</v>
          </cell>
          <cell r="M710">
            <v>4418091.94</v>
          </cell>
        </row>
        <row r="711">
          <cell r="C711" t="str">
            <v>645</v>
          </cell>
          <cell r="D711" t="str">
            <v>6451</v>
          </cell>
          <cell r="E711">
            <v>6451110</v>
          </cell>
          <cell r="F711" t="str">
            <v>COTISATIONS DE S.S. PERS. FONCTIONNAIRES ET AGENTS DETACHES</v>
          </cell>
          <cell r="G711">
            <v>0</v>
          </cell>
          <cell r="H711">
            <v>95167141.99</v>
          </cell>
          <cell r="I711">
            <v>0</v>
          </cell>
          <cell r="J711">
            <v>0</v>
          </cell>
          <cell r="K711">
            <v>95167141.99</v>
          </cell>
          <cell r="L711">
            <v>0</v>
          </cell>
          <cell r="M711">
            <v>95167141.99</v>
          </cell>
        </row>
        <row r="712">
          <cell r="C712" t="str">
            <v>645</v>
          </cell>
          <cell r="D712" t="str">
            <v>6451</v>
          </cell>
          <cell r="E712">
            <v>6451210</v>
          </cell>
          <cell r="F712" t="str">
            <v>COTISATIONS DE S.S. AGENTS CONTRACTUELS</v>
          </cell>
          <cell r="G712">
            <v>0</v>
          </cell>
          <cell r="H712">
            <v>19592530.11</v>
          </cell>
          <cell r="I712">
            <v>0</v>
          </cell>
          <cell r="J712">
            <v>0</v>
          </cell>
          <cell r="K712">
            <v>19592530.11</v>
          </cell>
          <cell r="L712">
            <v>0</v>
          </cell>
          <cell r="M712">
            <v>19592530.11</v>
          </cell>
        </row>
        <row r="713">
          <cell r="C713" t="str">
            <v>645</v>
          </cell>
          <cell r="D713" t="str">
            <v>6451</v>
          </cell>
          <cell r="E713">
            <v>6451220</v>
          </cell>
          <cell r="F713" t="str">
            <v>COTISATIONS DE S.S. AGENTS OCCASIONNELS</v>
          </cell>
          <cell r="G713">
            <v>0</v>
          </cell>
          <cell r="H713">
            <v>366727.82</v>
          </cell>
          <cell r="I713">
            <v>0</v>
          </cell>
          <cell r="J713">
            <v>0</v>
          </cell>
          <cell r="K713">
            <v>366727.82</v>
          </cell>
          <cell r="L713">
            <v>0</v>
          </cell>
          <cell r="M713">
            <v>366727.82</v>
          </cell>
        </row>
        <row r="714">
          <cell r="C714" t="str">
            <v>645</v>
          </cell>
          <cell r="D714" t="str">
            <v>6451</v>
          </cell>
          <cell r="E714">
            <v>6451300</v>
          </cell>
          <cell r="F714" t="str">
            <v>COTISATIONS DE S.S. PERS. FONCT. EN CONGE DE LONGUE DUREE</v>
          </cell>
          <cell r="G714">
            <v>0</v>
          </cell>
          <cell r="H714">
            <v>266305.47</v>
          </cell>
          <cell r="I714">
            <v>0</v>
          </cell>
          <cell r="J714">
            <v>0</v>
          </cell>
          <cell r="K714">
            <v>266305.47</v>
          </cell>
          <cell r="L714">
            <v>0</v>
          </cell>
          <cell r="M714">
            <v>266305.47</v>
          </cell>
        </row>
        <row r="715">
          <cell r="C715" t="str">
            <v>645</v>
          </cell>
          <cell r="D715" t="str">
            <v>6452</v>
          </cell>
          <cell r="E715">
            <v>6452100</v>
          </cell>
          <cell r="F715" t="str">
            <v>PRESTATIONS FAMILIALES PERS. FONCT. ET AGENTS DETACHES</v>
          </cell>
          <cell r="G715">
            <v>0</v>
          </cell>
          <cell r="H715">
            <v>49773590.76</v>
          </cell>
          <cell r="I715">
            <v>0</v>
          </cell>
          <cell r="J715">
            <v>0</v>
          </cell>
          <cell r="K715">
            <v>49773590.76</v>
          </cell>
          <cell r="L715">
            <v>0</v>
          </cell>
          <cell r="M715">
            <v>49773590.76</v>
          </cell>
        </row>
        <row r="716">
          <cell r="C716" t="str">
            <v>645</v>
          </cell>
          <cell r="D716" t="str">
            <v>6452</v>
          </cell>
          <cell r="E716">
            <v>6452210</v>
          </cell>
          <cell r="F716" t="str">
            <v>PRESTATIONS FAMILIALES AGENTS CONTRACTUELS</v>
          </cell>
          <cell r="G716">
            <v>0</v>
          </cell>
          <cell r="H716">
            <v>5127796.91</v>
          </cell>
          <cell r="I716">
            <v>0</v>
          </cell>
          <cell r="J716">
            <v>0</v>
          </cell>
          <cell r="K716">
            <v>5127796.91</v>
          </cell>
          <cell r="L716">
            <v>0</v>
          </cell>
          <cell r="M716">
            <v>5127796.91</v>
          </cell>
        </row>
        <row r="717">
          <cell r="C717" t="str">
            <v>645</v>
          </cell>
          <cell r="D717" t="str">
            <v>6452</v>
          </cell>
          <cell r="E717">
            <v>6452220</v>
          </cell>
          <cell r="F717" t="str">
            <v>PRESTATIONS FAMILIALES AGENTS OCCASIONNELS</v>
          </cell>
          <cell r="G717">
            <v>0</v>
          </cell>
          <cell r="H717">
            <v>43363.09</v>
          </cell>
          <cell r="I717">
            <v>0</v>
          </cell>
          <cell r="J717">
            <v>0</v>
          </cell>
          <cell r="K717">
            <v>43363.09</v>
          </cell>
          <cell r="L717">
            <v>0</v>
          </cell>
          <cell r="M717">
            <v>43363.09</v>
          </cell>
        </row>
        <row r="718">
          <cell r="C718" t="str">
            <v>645</v>
          </cell>
          <cell r="D718" t="str">
            <v>6452</v>
          </cell>
          <cell r="E718">
            <v>6452300</v>
          </cell>
          <cell r="F718" t="str">
            <v>PRESTATIONS FAMILIALES TRAIT. DES FONCTIONNAIRES EN C.L.D.</v>
          </cell>
          <cell r="G718">
            <v>0</v>
          </cell>
          <cell r="H718">
            <v>59292.43</v>
          </cell>
          <cell r="I718">
            <v>0</v>
          </cell>
          <cell r="J718">
            <v>0</v>
          </cell>
          <cell r="K718">
            <v>59292.43</v>
          </cell>
          <cell r="L718">
            <v>0</v>
          </cell>
          <cell r="M718">
            <v>59292.43</v>
          </cell>
        </row>
        <row r="719">
          <cell r="C719" t="str">
            <v>645</v>
          </cell>
          <cell r="D719" t="str">
            <v>6453</v>
          </cell>
          <cell r="E719">
            <v>6453100</v>
          </cell>
          <cell r="F719" t="str">
            <v>PENSION CIVILE</v>
          </cell>
          <cell r="G719">
            <v>0</v>
          </cell>
          <cell r="H719">
            <v>311219518.04</v>
          </cell>
          <cell r="I719">
            <v>0</v>
          </cell>
          <cell r="J719">
            <v>620373.68</v>
          </cell>
          <cell r="K719">
            <v>311219518.04</v>
          </cell>
          <cell r="L719">
            <v>620373.68</v>
          </cell>
          <cell r="M719">
            <v>310599144.36</v>
          </cell>
        </row>
        <row r="720">
          <cell r="C720" t="str">
            <v>645</v>
          </cell>
          <cell r="D720" t="str">
            <v>6453</v>
          </cell>
          <cell r="E720">
            <v>6453200</v>
          </cell>
          <cell r="F720" t="str">
            <v>I.R.C.A.N.T.E.C.</v>
          </cell>
          <cell r="G720">
            <v>0</v>
          </cell>
          <cell r="H720">
            <v>4122090.91</v>
          </cell>
          <cell r="I720">
            <v>0</v>
          </cell>
          <cell r="J720">
            <v>6244.05</v>
          </cell>
          <cell r="K720">
            <v>4122090.91</v>
          </cell>
          <cell r="L720">
            <v>6244.05</v>
          </cell>
          <cell r="M720">
            <v>4115846.8600000003</v>
          </cell>
        </row>
        <row r="721">
          <cell r="C721" t="str">
            <v>645</v>
          </cell>
          <cell r="D721" t="str">
            <v>6454</v>
          </cell>
          <cell r="E721">
            <v>6454000</v>
          </cell>
          <cell r="F721" t="str">
            <v>COTISATIONS AUX ASSEDIC - CONTRAT DE DROIT PRIVE</v>
          </cell>
          <cell r="G721">
            <v>0</v>
          </cell>
          <cell r="H721">
            <v>573376.35</v>
          </cell>
          <cell r="I721">
            <v>0</v>
          </cell>
          <cell r="J721">
            <v>0</v>
          </cell>
          <cell r="K721">
            <v>573376.35</v>
          </cell>
          <cell r="L721">
            <v>0</v>
          </cell>
          <cell r="M721">
            <v>573376.35</v>
          </cell>
        </row>
        <row r="722">
          <cell r="C722" t="str">
            <v>647</v>
          </cell>
          <cell r="D722" t="str">
            <v>6471</v>
          </cell>
          <cell r="E722">
            <v>6471200</v>
          </cell>
          <cell r="F722" t="str">
            <v>CAPITAL DECES</v>
          </cell>
          <cell r="G722">
            <v>0</v>
          </cell>
          <cell r="H722">
            <v>1114108.14</v>
          </cell>
          <cell r="I722">
            <v>0</v>
          </cell>
          <cell r="J722">
            <v>0</v>
          </cell>
          <cell r="K722">
            <v>1114108.14</v>
          </cell>
          <cell r="L722">
            <v>0</v>
          </cell>
          <cell r="M722">
            <v>1114108.14</v>
          </cell>
        </row>
        <row r="723">
          <cell r="C723" t="str">
            <v>647</v>
          </cell>
          <cell r="D723" t="str">
            <v>6471</v>
          </cell>
          <cell r="E723">
            <v>6471310</v>
          </cell>
          <cell r="F723" t="str">
            <v>CONGE DE FIN D'ACTIVITE - FONCTIONNAIRES</v>
          </cell>
          <cell r="G723">
            <v>0</v>
          </cell>
          <cell r="H723">
            <v>3299663.75</v>
          </cell>
          <cell r="I723">
            <v>0</v>
          </cell>
          <cell r="J723">
            <v>0</v>
          </cell>
          <cell r="K723">
            <v>3299663.75</v>
          </cell>
          <cell r="L723">
            <v>0</v>
          </cell>
          <cell r="M723">
            <v>3299663.75</v>
          </cell>
        </row>
        <row r="724">
          <cell r="C724" t="str">
            <v>647</v>
          </cell>
          <cell r="D724" t="str">
            <v>6471</v>
          </cell>
          <cell r="E724">
            <v>6471810</v>
          </cell>
          <cell r="F724" t="str">
            <v>RENTES INVALIDITE</v>
          </cell>
          <cell r="G724">
            <v>0</v>
          </cell>
          <cell r="H724">
            <v>6014.02</v>
          </cell>
          <cell r="I724">
            <v>0</v>
          </cell>
          <cell r="J724">
            <v>0</v>
          </cell>
          <cell r="K724">
            <v>6014.02</v>
          </cell>
          <cell r="L724">
            <v>0</v>
          </cell>
          <cell r="M724">
            <v>6014.02</v>
          </cell>
        </row>
        <row r="725">
          <cell r="C725" t="str">
            <v>647</v>
          </cell>
          <cell r="D725" t="str">
            <v>6472</v>
          </cell>
          <cell r="E725">
            <v>6472100</v>
          </cell>
          <cell r="F725" t="str">
            <v>VERSEMENT A L'APAS</v>
          </cell>
          <cell r="G725">
            <v>0</v>
          </cell>
          <cell r="H725">
            <v>10223415.71</v>
          </cell>
          <cell r="I725">
            <v>0</v>
          </cell>
          <cell r="J725">
            <v>0</v>
          </cell>
          <cell r="K725">
            <v>10223415.71</v>
          </cell>
          <cell r="L725">
            <v>0</v>
          </cell>
          <cell r="M725">
            <v>10223415.71</v>
          </cell>
        </row>
        <row r="726">
          <cell r="C726" t="str">
            <v>647</v>
          </cell>
          <cell r="D726" t="str">
            <v>6472</v>
          </cell>
          <cell r="E726">
            <v>6472210</v>
          </cell>
          <cell r="F726" t="str">
            <v>ACTIVITES SOCIALES ET CULTURELLES C.R.E. ET C.C.E.</v>
          </cell>
          <cell r="G726">
            <v>0</v>
          </cell>
          <cell r="H726">
            <v>7000939.55</v>
          </cell>
          <cell r="I726">
            <v>0</v>
          </cell>
          <cell r="J726">
            <v>0</v>
          </cell>
          <cell r="K726">
            <v>7000939.55</v>
          </cell>
          <cell r="L726">
            <v>0</v>
          </cell>
          <cell r="M726">
            <v>7000939.55</v>
          </cell>
        </row>
        <row r="727">
          <cell r="C727" t="str">
            <v>647</v>
          </cell>
          <cell r="D727" t="str">
            <v>6472</v>
          </cell>
          <cell r="E727">
            <v>6472220</v>
          </cell>
          <cell r="F727" t="str">
            <v>FONCTIONNEMENT C.R.E. ET C.C.E.</v>
          </cell>
          <cell r="G727">
            <v>0</v>
          </cell>
          <cell r="H727">
            <v>1096606.37</v>
          </cell>
          <cell r="I727">
            <v>0</v>
          </cell>
          <cell r="J727">
            <v>0</v>
          </cell>
          <cell r="K727">
            <v>1096606.37</v>
          </cell>
          <cell r="L727">
            <v>0</v>
          </cell>
          <cell r="M727">
            <v>1096606.37</v>
          </cell>
        </row>
        <row r="728">
          <cell r="C728" t="str">
            <v>647</v>
          </cell>
          <cell r="D728" t="str">
            <v>6474</v>
          </cell>
          <cell r="E728">
            <v>6474110</v>
          </cell>
          <cell r="F728" t="str">
            <v>ALLOCATION POUR ENFANTS HANDICAPES</v>
          </cell>
          <cell r="G728">
            <v>0</v>
          </cell>
          <cell r="H728">
            <v>494912.16</v>
          </cell>
          <cell r="I728">
            <v>0</v>
          </cell>
          <cell r="J728">
            <v>0</v>
          </cell>
          <cell r="K728">
            <v>494912.16</v>
          </cell>
          <cell r="L728">
            <v>0</v>
          </cell>
          <cell r="M728">
            <v>494912.16</v>
          </cell>
        </row>
        <row r="729">
          <cell r="C729" t="str">
            <v>647</v>
          </cell>
          <cell r="D729" t="str">
            <v>6474</v>
          </cell>
          <cell r="E729">
            <v>6474120</v>
          </cell>
          <cell r="F729" t="str">
            <v>ALLOCATION POUR GARDE D'ENFANT</v>
          </cell>
          <cell r="G729">
            <v>0</v>
          </cell>
          <cell r="H729">
            <v>132487</v>
          </cell>
          <cell r="I729">
            <v>0</v>
          </cell>
          <cell r="J729">
            <v>0</v>
          </cell>
          <cell r="K729">
            <v>132487</v>
          </cell>
          <cell r="L729">
            <v>0</v>
          </cell>
          <cell r="M729">
            <v>132487</v>
          </cell>
        </row>
        <row r="730">
          <cell r="C730" t="str">
            <v>647</v>
          </cell>
          <cell r="D730" t="str">
            <v>6474</v>
          </cell>
          <cell r="E730">
            <v>6474140</v>
          </cell>
          <cell r="F730" t="str">
            <v>PARTICIPATION AUX CANTINES</v>
          </cell>
          <cell r="G730">
            <v>0</v>
          </cell>
          <cell r="H730">
            <v>333447.09</v>
          </cell>
          <cell r="I730">
            <v>0</v>
          </cell>
          <cell r="J730">
            <v>0</v>
          </cell>
          <cell r="K730">
            <v>333447.09</v>
          </cell>
          <cell r="L730">
            <v>0</v>
          </cell>
          <cell r="M730">
            <v>333447.09</v>
          </cell>
        </row>
        <row r="731">
          <cell r="C731" t="str">
            <v>647</v>
          </cell>
          <cell r="D731" t="str">
            <v>6474</v>
          </cell>
          <cell r="E731">
            <v>6474180</v>
          </cell>
          <cell r="F731" t="str">
            <v>VERSEMENTS AUX AUTRES OEUVRES SOCIALES  (DIVERS)</v>
          </cell>
          <cell r="G731">
            <v>0</v>
          </cell>
          <cell r="H731">
            <v>43876.69</v>
          </cell>
          <cell r="I731">
            <v>0</v>
          </cell>
          <cell r="J731">
            <v>0</v>
          </cell>
          <cell r="K731">
            <v>43876.69</v>
          </cell>
          <cell r="L731">
            <v>0</v>
          </cell>
          <cell r="M731">
            <v>43876.69</v>
          </cell>
        </row>
        <row r="732">
          <cell r="C732" t="str">
            <v>647</v>
          </cell>
          <cell r="D732" t="str">
            <v>6474</v>
          </cell>
          <cell r="E732">
            <v>6474200</v>
          </cell>
          <cell r="F732" t="str">
            <v>ACTIVITES CULTURELLES ET SPORTIVES  (CHALET DES ARCS)</v>
          </cell>
          <cell r="G732">
            <v>0</v>
          </cell>
          <cell r="H732">
            <v>616337</v>
          </cell>
          <cell r="I732">
            <v>0</v>
          </cell>
          <cell r="J732">
            <v>0</v>
          </cell>
          <cell r="K732">
            <v>616337</v>
          </cell>
          <cell r="L732">
            <v>0</v>
          </cell>
          <cell r="M732">
            <v>616337</v>
          </cell>
        </row>
        <row r="733">
          <cell r="C733" t="str">
            <v>647</v>
          </cell>
          <cell r="D733" t="str">
            <v>6474</v>
          </cell>
          <cell r="E733">
            <v>6474400</v>
          </cell>
          <cell r="F733" t="str">
            <v>CHEQUES RESTAURANT</v>
          </cell>
          <cell r="G733">
            <v>0</v>
          </cell>
          <cell r="H733">
            <v>13668075.02</v>
          </cell>
          <cell r="I733">
            <v>0</v>
          </cell>
          <cell r="J733">
            <v>3047248.74</v>
          </cell>
          <cell r="K733">
            <v>13668075.02</v>
          </cell>
          <cell r="L733">
            <v>3047248.74</v>
          </cell>
          <cell r="M733">
            <v>10620826.28</v>
          </cell>
        </row>
        <row r="734">
          <cell r="C734" t="str">
            <v>647</v>
          </cell>
          <cell r="D734" t="str">
            <v>6475</v>
          </cell>
          <cell r="E734">
            <v>6475100</v>
          </cell>
          <cell r="F734" t="str">
            <v>MEDECINE DU TRAVAIL POUR LES FONCTIONNAIRES</v>
          </cell>
          <cell r="G734">
            <v>0</v>
          </cell>
          <cell r="H734">
            <v>1206537.82</v>
          </cell>
          <cell r="I734">
            <v>0</v>
          </cell>
          <cell r="J734">
            <v>545</v>
          </cell>
          <cell r="K734">
            <v>1206537.82</v>
          </cell>
          <cell r="L734">
            <v>545</v>
          </cell>
          <cell r="M734">
            <v>1205992.82</v>
          </cell>
        </row>
        <row r="735">
          <cell r="C735" t="str">
            <v>647</v>
          </cell>
          <cell r="D735" t="str">
            <v>6475</v>
          </cell>
          <cell r="E735">
            <v>6475200</v>
          </cell>
          <cell r="F735" t="str">
            <v>  RMEDECINE DU TRAVAIL POUR LES OUVRIERS</v>
          </cell>
          <cell r="G735">
            <v>0</v>
          </cell>
          <cell r="H735">
            <v>342215.57</v>
          </cell>
          <cell r="I735">
            <v>0</v>
          </cell>
          <cell r="J735">
            <v>64.8</v>
          </cell>
          <cell r="K735">
            <v>342215.57</v>
          </cell>
          <cell r="L735">
            <v>64.8</v>
          </cell>
          <cell r="M735">
            <v>342150.77</v>
          </cell>
        </row>
        <row r="736">
          <cell r="C736" t="str">
            <v>647</v>
          </cell>
          <cell r="D736" t="str">
            <v>6475</v>
          </cell>
          <cell r="E736">
            <v>6475300</v>
          </cell>
          <cell r="F736" t="str">
            <v>HONORAIRES MEDICAUX POUR FONCTIONNAIRES OBJECT.CONSC.RETR.</v>
          </cell>
          <cell r="G736">
            <v>0</v>
          </cell>
          <cell r="H736">
            <v>3118516.72</v>
          </cell>
          <cell r="I736">
            <v>0</v>
          </cell>
          <cell r="J736">
            <v>829.96</v>
          </cell>
          <cell r="K736">
            <v>3118516.72</v>
          </cell>
          <cell r="L736">
            <v>829.96</v>
          </cell>
          <cell r="M736">
            <v>3117686.7600000002</v>
          </cell>
        </row>
        <row r="737">
          <cell r="C737" t="str">
            <v>647</v>
          </cell>
          <cell r="D737" t="str">
            <v>6475</v>
          </cell>
          <cell r="E737">
            <v>6475400</v>
          </cell>
          <cell r="F737" t="str">
            <v>HONOR.MED.POUR LES RETRAITES ANCIENNE ADMINS.EAUX &amp; FORETS</v>
          </cell>
          <cell r="G737">
            <v>0</v>
          </cell>
          <cell r="H737">
            <v>1893.96</v>
          </cell>
          <cell r="I737">
            <v>0</v>
          </cell>
          <cell r="J737">
            <v>0</v>
          </cell>
          <cell r="K737">
            <v>1893.96</v>
          </cell>
          <cell r="L737">
            <v>0</v>
          </cell>
          <cell r="M737">
            <v>1893.96</v>
          </cell>
        </row>
        <row r="738">
          <cell r="C738" t="str">
            <v>648</v>
          </cell>
          <cell r="D738" t="str">
            <v>6481</v>
          </cell>
          <cell r="E738">
            <v>6481100</v>
          </cell>
          <cell r="F738" t="str">
            <v>CHARGES DE SEC. SOC. ET PREVOYANCE PERSONNEL OUVRIER MSA</v>
          </cell>
          <cell r="G738">
            <v>0</v>
          </cell>
          <cell r="H738">
            <v>102152617.51</v>
          </cell>
          <cell r="I738">
            <v>0</v>
          </cell>
          <cell r="J738">
            <v>1164534.66</v>
          </cell>
          <cell r="K738">
            <v>102152617.51</v>
          </cell>
          <cell r="L738">
            <v>1164534.66</v>
          </cell>
          <cell r="M738">
            <v>100988082.85000001</v>
          </cell>
        </row>
        <row r="739">
          <cell r="C739" t="str">
            <v>648</v>
          </cell>
          <cell r="D739" t="str">
            <v>6481</v>
          </cell>
          <cell r="E739">
            <v>6481145</v>
          </cell>
          <cell r="F739" t="str">
            <v>CH. SEC.SOC. ET PREV. PERS. SOUS CONTRAT EMPLOI SOLIDARITE</v>
          </cell>
          <cell r="G739">
            <v>0</v>
          </cell>
          <cell r="H739">
            <v>550248.23</v>
          </cell>
          <cell r="I739">
            <v>0</v>
          </cell>
          <cell r="J739">
            <v>0</v>
          </cell>
          <cell r="K739">
            <v>550248.23</v>
          </cell>
          <cell r="L739">
            <v>0</v>
          </cell>
          <cell r="M739">
            <v>550248.23</v>
          </cell>
        </row>
        <row r="740">
          <cell r="C740" t="str">
            <v>648</v>
          </cell>
          <cell r="D740" t="str">
            <v>6481</v>
          </cell>
          <cell r="E740">
            <v>6481146</v>
          </cell>
          <cell r="F740" t="str">
            <v>CH. SEC. SOC. ET PREV. PERS. SOUS CONTRAT EMPLOI CONSOLIDE</v>
          </cell>
          <cell r="G740">
            <v>0</v>
          </cell>
          <cell r="H740">
            <v>151892.73</v>
          </cell>
          <cell r="I740">
            <v>0</v>
          </cell>
          <cell r="J740">
            <v>317.73</v>
          </cell>
          <cell r="K740">
            <v>151892.73</v>
          </cell>
          <cell r="L740">
            <v>317.73</v>
          </cell>
          <cell r="M740">
            <v>151575</v>
          </cell>
        </row>
        <row r="741">
          <cell r="C741" t="str">
            <v>648</v>
          </cell>
          <cell r="D741" t="str">
            <v>6481</v>
          </cell>
          <cell r="E741">
            <v>6481200</v>
          </cell>
          <cell r="F741" t="str">
            <v>CH. SEC.SOC. ET PREV. PERS. OUV. ET AUTRES PERS. REGIME S.S.</v>
          </cell>
          <cell r="G741">
            <v>0</v>
          </cell>
          <cell r="H741">
            <v>5459297.42</v>
          </cell>
          <cell r="I741">
            <v>0</v>
          </cell>
          <cell r="J741">
            <v>247.13</v>
          </cell>
          <cell r="K741">
            <v>5459297.42</v>
          </cell>
          <cell r="L741">
            <v>247.13</v>
          </cell>
          <cell r="M741">
            <v>5459050.29</v>
          </cell>
        </row>
        <row r="742">
          <cell r="C742" t="str">
            <v>648</v>
          </cell>
          <cell r="D742" t="str">
            <v>6483</v>
          </cell>
          <cell r="E742">
            <v>6483100</v>
          </cell>
          <cell r="F742" t="str">
            <v>PERSONNELS OUVRIERS REGIME AGRICOLE</v>
          </cell>
          <cell r="G742">
            <v>0</v>
          </cell>
          <cell r="H742">
            <v>24650832.41</v>
          </cell>
          <cell r="I742">
            <v>0</v>
          </cell>
          <cell r="J742">
            <v>17834.66</v>
          </cell>
          <cell r="K742">
            <v>24650832.41</v>
          </cell>
          <cell r="L742">
            <v>17834.66</v>
          </cell>
          <cell r="M742">
            <v>24632997.75</v>
          </cell>
        </row>
        <row r="743">
          <cell r="C743" t="str">
            <v>648</v>
          </cell>
          <cell r="D743" t="str">
            <v>6483</v>
          </cell>
          <cell r="E743">
            <v>6483146</v>
          </cell>
          <cell r="F743" t="str">
            <v>CONTRIB. CONST. RETRAITES-PERS. SOUS CONTRAT EMP. CONSOLIDE</v>
          </cell>
          <cell r="G743">
            <v>0</v>
          </cell>
          <cell r="H743">
            <v>142822.3</v>
          </cell>
          <cell r="I743">
            <v>0</v>
          </cell>
          <cell r="J743">
            <v>0</v>
          </cell>
          <cell r="K743">
            <v>142822.3</v>
          </cell>
          <cell r="L743">
            <v>0</v>
          </cell>
          <cell r="M743">
            <v>142822.3</v>
          </cell>
        </row>
        <row r="744">
          <cell r="C744" t="str">
            <v>648</v>
          </cell>
          <cell r="D744" t="str">
            <v>6483</v>
          </cell>
          <cell r="E744">
            <v>6483200</v>
          </cell>
          <cell r="F744" t="str">
            <v>PERSONNELS OUVRIERS &amp; AUTRES PERSONNELS REGIME GENERAL</v>
          </cell>
          <cell r="G744">
            <v>0</v>
          </cell>
          <cell r="H744">
            <v>1058784.54</v>
          </cell>
          <cell r="I744">
            <v>0</v>
          </cell>
          <cell r="J744">
            <v>537.88</v>
          </cell>
          <cell r="K744">
            <v>1058784.54</v>
          </cell>
          <cell r="L744">
            <v>537.88</v>
          </cell>
          <cell r="M744">
            <v>1058246.6600000001</v>
          </cell>
        </row>
        <row r="745">
          <cell r="C745" t="str">
            <v>648</v>
          </cell>
          <cell r="D745" t="str">
            <v>6484</v>
          </cell>
          <cell r="E745">
            <v>6484100</v>
          </cell>
          <cell r="F745" t="str">
            <v>COTISATIONS AUX ASSEDIC PERSONNEL OUVRIER  M.S.A</v>
          </cell>
          <cell r="G745">
            <v>0</v>
          </cell>
          <cell r="H745">
            <v>16633366.26</v>
          </cell>
          <cell r="I745">
            <v>0</v>
          </cell>
          <cell r="J745">
            <v>23495.22</v>
          </cell>
          <cell r="K745">
            <v>16633366.26</v>
          </cell>
          <cell r="L745">
            <v>23495.22</v>
          </cell>
          <cell r="M745">
            <v>16609871.04</v>
          </cell>
        </row>
        <row r="746">
          <cell r="C746" t="str">
            <v>648</v>
          </cell>
          <cell r="D746" t="str">
            <v>6484</v>
          </cell>
          <cell r="E746">
            <v>6484146</v>
          </cell>
          <cell r="F746" t="str">
            <v>COTIS. ASSEDIC PERS. SOUS CONTRAT EMPLOI CONSOLIDE REG M.S.A</v>
          </cell>
          <cell r="G746">
            <v>0</v>
          </cell>
          <cell r="H746">
            <v>110164.54</v>
          </cell>
          <cell r="I746">
            <v>0</v>
          </cell>
          <cell r="J746">
            <v>0</v>
          </cell>
          <cell r="K746">
            <v>110164.54</v>
          </cell>
          <cell r="L746">
            <v>0</v>
          </cell>
          <cell r="M746">
            <v>110164.54</v>
          </cell>
        </row>
        <row r="747">
          <cell r="C747" t="str">
            <v>648</v>
          </cell>
          <cell r="D747" t="str">
            <v>6484</v>
          </cell>
          <cell r="E747">
            <v>6484200</v>
          </cell>
          <cell r="F747" t="str">
            <v>COTIS. AUX ASSEDIC PERS. OUVRIER ET AUTRES REGIME GEN. S.S.</v>
          </cell>
          <cell r="G747">
            <v>0</v>
          </cell>
          <cell r="H747">
            <v>877099.99</v>
          </cell>
          <cell r="I747">
            <v>0</v>
          </cell>
          <cell r="J747">
            <v>3254.34</v>
          </cell>
          <cell r="K747">
            <v>877099.99</v>
          </cell>
          <cell r="L747">
            <v>3254.34</v>
          </cell>
          <cell r="M747">
            <v>873845.65</v>
          </cell>
        </row>
        <row r="748">
          <cell r="C748" t="str">
            <v>648</v>
          </cell>
          <cell r="D748" t="str">
            <v>6488</v>
          </cell>
          <cell r="E748">
            <v>6488000</v>
          </cell>
          <cell r="F748" t="str">
            <v>CHARGES DE SECURITE SOCIALE  PRE-RETRAITE</v>
          </cell>
          <cell r="G748">
            <v>0</v>
          </cell>
          <cell r="H748">
            <v>319989.98</v>
          </cell>
          <cell r="I748">
            <v>0</v>
          </cell>
          <cell r="J748">
            <v>0</v>
          </cell>
          <cell r="K748">
            <v>319989.98</v>
          </cell>
          <cell r="L748">
            <v>0</v>
          </cell>
          <cell r="M748">
            <v>319989.98</v>
          </cell>
        </row>
        <row r="749">
          <cell r="C749" t="str">
            <v>651</v>
          </cell>
          <cell r="D749" t="str">
            <v>6511</v>
          </cell>
          <cell r="E749">
            <v>6511000</v>
          </cell>
          <cell r="F749" t="str">
            <v>REDEV.POUR CONCESSIONS BREVETS LICENCES MARQUES PROCEDES</v>
          </cell>
          <cell r="G749">
            <v>0</v>
          </cell>
          <cell r="H749">
            <v>27007.82</v>
          </cell>
          <cell r="I749">
            <v>0</v>
          </cell>
          <cell r="J749">
            <v>0</v>
          </cell>
          <cell r="K749">
            <v>27007.82</v>
          </cell>
          <cell r="L749">
            <v>0</v>
          </cell>
          <cell r="M749">
            <v>27007.82</v>
          </cell>
        </row>
        <row r="750">
          <cell r="C750" t="str">
            <v>651</v>
          </cell>
          <cell r="D750" t="str">
            <v>6513</v>
          </cell>
          <cell r="E750">
            <v>6513000</v>
          </cell>
          <cell r="F750" t="str">
            <v>REDEVANCES POUR UTILISATION DE LOGICIELS INFORMATIQUES</v>
          </cell>
          <cell r="G750">
            <v>0</v>
          </cell>
          <cell r="H750">
            <v>121124.14</v>
          </cell>
          <cell r="I750">
            <v>0</v>
          </cell>
          <cell r="J750">
            <v>1090</v>
          </cell>
          <cell r="K750">
            <v>121124.14</v>
          </cell>
          <cell r="L750">
            <v>1090</v>
          </cell>
          <cell r="M750">
            <v>120034.14</v>
          </cell>
        </row>
        <row r="751">
          <cell r="C751" t="str">
            <v>651</v>
          </cell>
          <cell r="D751" t="str">
            <v>6516</v>
          </cell>
          <cell r="E751">
            <v>6516000</v>
          </cell>
          <cell r="F751" t="str">
            <v>DROITS D AUTEUR &amp; DE REPRODUCTION</v>
          </cell>
          <cell r="G751">
            <v>0</v>
          </cell>
          <cell r="H751">
            <v>309536.34</v>
          </cell>
          <cell r="I751">
            <v>0</v>
          </cell>
          <cell r="J751">
            <v>0</v>
          </cell>
          <cell r="K751">
            <v>309536.34</v>
          </cell>
          <cell r="L751">
            <v>0</v>
          </cell>
          <cell r="M751">
            <v>309536.34</v>
          </cell>
        </row>
        <row r="752">
          <cell r="C752" t="str">
            <v>653</v>
          </cell>
          <cell r="D752" t="str">
            <v>6530</v>
          </cell>
          <cell r="E752">
            <v>6530000</v>
          </cell>
          <cell r="F752" t="str">
            <v>JETONS DE PRESENCE</v>
          </cell>
          <cell r="G752">
            <v>0</v>
          </cell>
          <cell r="H752">
            <v>19600</v>
          </cell>
          <cell r="I752">
            <v>0</v>
          </cell>
          <cell r="J752">
            <v>0</v>
          </cell>
          <cell r="K752">
            <v>19600</v>
          </cell>
          <cell r="L752">
            <v>0</v>
          </cell>
          <cell r="M752">
            <v>19600</v>
          </cell>
        </row>
        <row r="753">
          <cell r="C753" t="str">
            <v>654</v>
          </cell>
          <cell r="D753" t="str">
            <v>6544</v>
          </cell>
          <cell r="E753">
            <v>6544100</v>
          </cell>
          <cell r="F753" t="str">
            <v>PERTES CREANCES DES EXERCICES ANTERIEURS EXONEREES TVA</v>
          </cell>
          <cell r="G753">
            <v>0</v>
          </cell>
          <cell r="H753">
            <v>3243.29</v>
          </cell>
          <cell r="I753">
            <v>0</v>
          </cell>
          <cell r="J753">
            <v>0</v>
          </cell>
          <cell r="K753">
            <v>3243.29</v>
          </cell>
          <cell r="L753">
            <v>0</v>
          </cell>
          <cell r="M753">
            <v>3243.29</v>
          </cell>
        </row>
        <row r="754">
          <cell r="C754" t="str">
            <v>654</v>
          </cell>
          <cell r="D754" t="str">
            <v>6544</v>
          </cell>
          <cell r="E754">
            <v>6544200</v>
          </cell>
          <cell r="F754" t="str">
            <v>PERTES CREANCES DES EXERICES ANTERIEURS SOUMISES A LA TVA</v>
          </cell>
          <cell r="G754">
            <v>0</v>
          </cell>
          <cell r="H754">
            <v>244393.75</v>
          </cell>
          <cell r="I754">
            <v>0</v>
          </cell>
          <cell r="J754">
            <v>0</v>
          </cell>
          <cell r="K754">
            <v>244393.75</v>
          </cell>
          <cell r="L754">
            <v>0</v>
          </cell>
          <cell r="M754">
            <v>244393.75</v>
          </cell>
        </row>
        <row r="755">
          <cell r="C755" t="str">
            <v>658</v>
          </cell>
          <cell r="D755" t="str">
            <v>6581</v>
          </cell>
          <cell r="E755">
            <v>6581000</v>
          </cell>
          <cell r="F755" t="str">
            <v>REMUNERATION DE L INTERVENTION DES TRESORIERS PAYEURS GEN.</v>
          </cell>
          <cell r="G755">
            <v>0</v>
          </cell>
          <cell r="H755">
            <v>4126419.03</v>
          </cell>
          <cell r="I755">
            <v>0</v>
          </cell>
          <cell r="K755">
            <v>4126419.03</v>
          </cell>
          <cell r="L755">
            <v>0</v>
          </cell>
          <cell r="M755">
            <v>4126419.03</v>
          </cell>
        </row>
        <row r="756">
          <cell r="C756" t="str">
            <v>658</v>
          </cell>
          <cell r="D756" t="str">
            <v>6582</v>
          </cell>
          <cell r="E756">
            <v>6582000</v>
          </cell>
          <cell r="F756" t="str">
            <v>REMUNERATION DE L INTERVENTION DES RECEVEURS PRINCIP.IMPOT</v>
          </cell>
          <cell r="G756">
            <v>0</v>
          </cell>
          <cell r="H756">
            <v>2955.36</v>
          </cell>
          <cell r="I756">
            <v>0</v>
          </cell>
          <cell r="K756">
            <v>2955.36</v>
          </cell>
          <cell r="L756">
            <v>0</v>
          </cell>
          <cell r="M756">
            <v>2955.36</v>
          </cell>
        </row>
        <row r="757">
          <cell r="C757" t="str">
            <v>658</v>
          </cell>
          <cell r="D757" t="str">
            <v>6583</v>
          </cell>
          <cell r="E757">
            <v>6583100</v>
          </cell>
          <cell r="F757" t="str">
            <v>CHARGES DIVERSES DE GESTION COURANTE EXONEREES DE LA TVA</v>
          </cell>
          <cell r="G757">
            <v>0</v>
          </cell>
          <cell r="H757">
            <v>13199496.06</v>
          </cell>
          <cell r="I757">
            <v>0</v>
          </cell>
          <cell r="J757">
            <v>562617.74</v>
          </cell>
          <cell r="K757">
            <v>13199496.06</v>
          </cell>
          <cell r="L757">
            <v>562617.74</v>
          </cell>
          <cell r="M757">
            <v>12636878.32</v>
          </cell>
        </row>
        <row r="758">
          <cell r="C758" t="str">
            <v>658</v>
          </cell>
          <cell r="D758" t="str">
            <v>6583</v>
          </cell>
          <cell r="E758">
            <v>6583200</v>
          </cell>
          <cell r="F758" t="str">
            <v>CHARGES DE GESTION COURANTE SOUMISES A LA TVA</v>
          </cell>
          <cell r="G758">
            <v>0</v>
          </cell>
          <cell r="H758">
            <v>13157780.87</v>
          </cell>
          <cell r="I758">
            <v>0</v>
          </cell>
          <cell r="J758">
            <v>194650.11</v>
          </cell>
          <cell r="K758">
            <v>13157780.87</v>
          </cell>
          <cell r="L758">
            <v>194650.11</v>
          </cell>
          <cell r="M758">
            <v>12963130.76</v>
          </cell>
        </row>
        <row r="759">
          <cell r="C759" t="str">
            <v>658</v>
          </cell>
          <cell r="D759" t="str">
            <v>6588</v>
          </cell>
          <cell r="E759">
            <v>6588100</v>
          </cell>
          <cell r="F759" t="str">
            <v>AUTRES CHARGES DIVERSES DE GESTION TAXES DE SEJOUR</v>
          </cell>
          <cell r="G759">
            <v>0</v>
          </cell>
          <cell r="H759">
            <v>12975.23</v>
          </cell>
          <cell r="I759">
            <v>0</v>
          </cell>
          <cell r="J759">
            <v>0</v>
          </cell>
          <cell r="K759">
            <v>12975.23</v>
          </cell>
          <cell r="L759">
            <v>0</v>
          </cell>
          <cell r="M759">
            <v>12975.23</v>
          </cell>
        </row>
        <row r="760">
          <cell r="C760" t="str">
            <v>658</v>
          </cell>
          <cell r="D760" t="str">
            <v>6588</v>
          </cell>
          <cell r="E760">
            <v>6588800</v>
          </cell>
          <cell r="F760" t="str">
            <v>AUTRES CHARGES DIVERSES DE GESTION TAXES DE SEJOUR DIVERS</v>
          </cell>
          <cell r="G760">
            <v>0</v>
          </cell>
          <cell r="H760">
            <v>85299.64</v>
          </cell>
          <cell r="I760">
            <v>0</v>
          </cell>
          <cell r="J760">
            <v>0</v>
          </cell>
          <cell r="K760">
            <v>85299.64</v>
          </cell>
          <cell r="L760">
            <v>0</v>
          </cell>
          <cell r="M760">
            <v>85299.64</v>
          </cell>
        </row>
        <row r="761">
          <cell r="C761" t="str">
            <v>661</v>
          </cell>
          <cell r="D761" t="str">
            <v>6611</v>
          </cell>
          <cell r="E761">
            <v>6611600</v>
          </cell>
          <cell r="F761" t="str">
            <v>INTERETS DES EMPRUNTS &amp; DETTES ASSIMILEES</v>
          </cell>
          <cell r="G761">
            <v>0</v>
          </cell>
          <cell r="H761">
            <v>6573179.37</v>
          </cell>
          <cell r="I761">
            <v>0</v>
          </cell>
          <cell r="J761">
            <v>0</v>
          </cell>
          <cell r="K761">
            <v>6573179.37</v>
          </cell>
          <cell r="L761">
            <v>0</v>
          </cell>
          <cell r="M761">
            <v>6573179.37</v>
          </cell>
        </row>
        <row r="762">
          <cell r="C762" t="str">
            <v>661</v>
          </cell>
          <cell r="D762" t="str">
            <v>6615</v>
          </cell>
          <cell r="E762">
            <v>6615000</v>
          </cell>
          <cell r="F762" t="str">
            <v>INTERETS DES COMPTES COURANTS &amp; DE DEPOTS CREDITEURS</v>
          </cell>
          <cell r="G762">
            <v>0</v>
          </cell>
          <cell r="H762">
            <v>5669.12</v>
          </cell>
          <cell r="I762">
            <v>0</v>
          </cell>
          <cell r="J762">
            <v>2021.01</v>
          </cell>
          <cell r="K762">
            <v>5669.12</v>
          </cell>
          <cell r="L762">
            <v>2021.01</v>
          </cell>
          <cell r="M762">
            <v>3648.1099999999997</v>
          </cell>
        </row>
        <row r="763">
          <cell r="C763" t="str">
            <v>661</v>
          </cell>
          <cell r="D763" t="str">
            <v>6616</v>
          </cell>
          <cell r="E763">
            <v>6616000</v>
          </cell>
          <cell r="F763" t="str">
            <v>INTERETS BANCAIRES &amp; SUR OPERATIONS DE FINANCEMENT</v>
          </cell>
          <cell r="G763">
            <v>0</v>
          </cell>
          <cell r="H763">
            <v>1504027.97</v>
          </cell>
          <cell r="I763">
            <v>0</v>
          </cell>
          <cell r="J763">
            <v>0</v>
          </cell>
          <cell r="K763">
            <v>1504027.97</v>
          </cell>
          <cell r="L763">
            <v>0</v>
          </cell>
          <cell r="M763">
            <v>1504027.97</v>
          </cell>
        </row>
        <row r="764">
          <cell r="C764" t="str">
            <v>661</v>
          </cell>
          <cell r="D764" t="str">
            <v>6618</v>
          </cell>
          <cell r="E764">
            <v>6618100</v>
          </cell>
          <cell r="F764" t="str">
            <v>INTERETS DES DETTES COMMERCIALES</v>
          </cell>
          <cell r="G764">
            <v>0</v>
          </cell>
          <cell r="H764">
            <v>0</v>
          </cell>
          <cell r="I764">
            <v>0</v>
          </cell>
          <cell r="J764">
            <v>0</v>
          </cell>
          <cell r="K764">
            <v>0</v>
          </cell>
          <cell r="L764">
            <v>0</v>
          </cell>
          <cell r="M764">
            <v>0</v>
          </cell>
        </row>
        <row r="765">
          <cell r="C765" t="str">
            <v>665</v>
          </cell>
          <cell r="D765" t="str">
            <v>6650</v>
          </cell>
          <cell r="E765">
            <v>6650000</v>
          </cell>
          <cell r="F765" t="str">
            <v>ESCOMPTES ACCORDES</v>
          </cell>
          <cell r="G765">
            <v>0</v>
          </cell>
          <cell r="H765">
            <v>3187816.32</v>
          </cell>
          <cell r="I765">
            <v>0</v>
          </cell>
          <cell r="J765">
            <v>600</v>
          </cell>
          <cell r="K765">
            <v>3187816.32</v>
          </cell>
          <cell r="L765">
            <v>600</v>
          </cell>
          <cell r="M765">
            <v>3187216.32</v>
          </cell>
        </row>
        <row r="766">
          <cell r="C766" t="str">
            <v>668</v>
          </cell>
          <cell r="D766" t="str">
            <v>6688</v>
          </cell>
          <cell r="E766">
            <v>6688000</v>
          </cell>
          <cell r="F766" t="str">
            <v>CHARGES FINANCIERES DIVERSES</v>
          </cell>
          <cell r="G766">
            <v>0</v>
          </cell>
          <cell r="H766">
            <v>177.7</v>
          </cell>
          <cell r="I766">
            <v>0</v>
          </cell>
          <cell r="J766">
            <v>0</v>
          </cell>
          <cell r="K766">
            <v>177.7</v>
          </cell>
          <cell r="L766">
            <v>0</v>
          </cell>
          <cell r="M766">
            <v>177.7</v>
          </cell>
        </row>
        <row r="767">
          <cell r="C767" t="str">
            <v>671</v>
          </cell>
          <cell r="D767" t="str">
            <v>6711</v>
          </cell>
          <cell r="E767">
            <v>6711000</v>
          </cell>
          <cell r="F767" t="str">
            <v>PENALITES SUR MARCHES (&amp; DEDITS PAYES SUR ACHATS &amp; VENTES)</v>
          </cell>
          <cell r="G767">
            <v>0</v>
          </cell>
          <cell r="H767">
            <v>11947.81</v>
          </cell>
          <cell r="I767">
            <v>0</v>
          </cell>
          <cell r="J767">
            <v>0</v>
          </cell>
          <cell r="K767">
            <v>11947.81</v>
          </cell>
          <cell r="L767">
            <v>0</v>
          </cell>
          <cell r="M767">
            <v>11947.81</v>
          </cell>
        </row>
        <row r="768">
          <cell r="C768" t="str">
            <v>671</v>
          </cell>
          <cell r="D768" t="str">
            <v>6712</v>
          </cell>
          <cell r="E768">
            <v>6712000</v>
          </cell>
          <cell r="F768" t="str">
            <v>PENALITES AMENDES FISCALES &amp; PENALES</v>
          </cell>
          <cell r="G768">
            <v>0</v>
          </cell>
          <cell r="H768">
            <v>395</v>
          </cell>
          <cell r="I768">
            <v>0</v>
          </cell>
          <cell r="J768">
            <v>270</v>
          </cell>
          <cell r="K768">
            <v>395</v>
          </cell>
          <cell r="L768">
            <v>270</v>
          </cell>
          <cell r="M768">
            <v>125</v>
          </cell>
        </row>
        <row r="769">
          <cell r="C769" t="str">
            <v>671</v>
          </cell>
          <cell r="D769" t="str">
            <v>6715</v>
          </cell>
          <cell r="E769">
            <v>6715400</v>
          </cell>
          <cell r="F769" t="str">
            <v>SUBVENTIONS DE FONCTIONNEMENT DES CANTINES ADM DES MUTUELL</v>
          </cell>
          <cell r="G769">
            <v>0</v>
          </cell>
          <cell r="H769">
            <v>601341.95</v>
          </cell>
          <cell r="I769">
            <v>0</v>
          </cell>
          <cell r="J769">
            <v>0</v>
          </cell>
          <cell r="K769">
            <v>601341.95</v>
          </cell>
          <cell r="L769">
            <v>0</v>
          </cell>
          <cell r="M769">
            <v>601341.95</v>
          </cell>
        </row>
        <row r="770">
          <cell r="C770" t="str">
            <v>671</v>
          </cell>
          <cell r="D770" t="str">
            <v>6715</v>
          </cell>
          <cell r="E770">
            <v>6715700</v>
          </cell>
          <cell r="F770" t="str">
            <v>SUBVENTIONS ACCORDEES AU GIP ECOFOR</v>
          </cell>
          <cell r="G770">
            <v>0</v>
          </cell>
          <cell r="H770">
            <v>1118279</v>
          </cell>
          <cell r="I770">
            <v>0</v>
          </cell>
          <cell r="J770">
            <v>0</v>
          </cell>
          <cell r="K770">
            <v>1118279</v>
          </cell>
          <cell r="L770">
            <v>0</v>
          </cell>
          <cell r="M770">
            <v>1118279</v>
          </cell>
        </row>
        <row r="771">
          <cell r="C771" t="str">
            <v>671</v>
          </cell>
          <cell r="D771" t="str">
            <v>6715</v>
          </cell>
          <cell r="E771">
            <v>6715800</v>
          </cell>
          <cell r="F771" t="str">
            <v>AUTRES SUBVENTIONS ACCORDEES</v>
          </cell>
          <cell r="G771">
            <v>0</v>
          </cell>
          <cell r="H771">
            <v>292916.84</v>
          </cell>
          <cell r="I771">
            <v>0</v>
          </cell>
          <cell r="J771">
            <v>0</v>
          </cell>
          <cell r="K771">
            <v>292916.84</v>
          </cell>
          <cell r="L771">
            <v>0</v>
          </cell>
          <cell r="M771">
            <v>292916.84</v>
          </cell>
        </row>
        <row r="772">
          <cell r="C772" t="str">
            <v>671</v>
          </cell>
          <cell r="D772" t="str">
            <v>6718</v>
          </cell>
          <cell r="E772">
            <v>6718000</v>
          </cell>
          <cell r="F772" t="str">
            <v>AUTRES CHARGES EXCEPTIONNELLES SUR OPERATIONS DE GESTION</v>
          </cell>
          <cell r="G772">
            <v>0</v>
          </cell>
          <cell r="H772">
            <v>29985.69</v>
          </cell>
          <cell r="I772">
            <v>0</v>
          </cell>
          <cell r="J772">
            <v>0</v>
          </cell>
          <cell r="K772">
            <v>29985.69</v>
          </cell>
          <cell r="L772">
            <v>0</v>
          </cell>
          <cell r="M772">
            <v>29985.69</v>
          </cell>
        </row>
        <row r="773">
          <cell r="C773" t="str">
            <v>672</v>
          </cell>
          <cell r="D773" t="str">
            <v>6720</v>
          </cell>
          <cell r="E773">
            <v>6720000</v>
          </cell>
          <cell r="F773" t="str">
            <v>CHARGES SUR EXERCICES ANTERIEURS</v>
          </cell>
          <cell r="G773">
            <v>0</v>
          </cell>
          <cell r="H773">
            <v>539208.83</v>
          </cell>
          <cell r="I773">
            <v>0</v>
          </cell>
          <cell r="J773">
            <v>1750</v>
          </cell>
          <cell r="K773">
            <v>539208.83</v>
          </cell>
          <cell r="L773">
            <v>1750</v>
          </cell>
          <cell r="M773">
            <v>537458.83</v>
          </cell>
        </row>
        <row r="774">
          <cell r="C774" t="str">
            <v>675</v>
          </cell>
          <cell r="D774" t="str">
            <v>6752</v>
          </cell>
          <cell r="E774">
            <v>6752000</v>
          </cell>
          <cell r="F774" t="str">
            <v>IMMOBILISATIONS CORPORELLES</v>
          </cell>
          <cell r="G774">
            <v>0</v>
          </cell>
          <cell r="H774">
            <v>1126561.18</v>
          </cell>
          <cell r="I774">
            <v>0</v>
          </cell>
          <cell r="J774">
            <v>0</v>
          </cell>
          <cell r="K774">
            <v>1126561.18</v>
          </cell>
          <cell r="L774">
            <v>0</v>
          </cell>
          <cell r="M774">
            <v>1126561.18</v>
          </cell>
        </row>
        <row r="775">
          <cell r="C775" t="str">
            <v>675</v>
          </cell>
          <cell r="D775" t="str">
            <v>6756</v>
          </cell>
          <cell r="E775">
            <v>6756000</v>
          </cell>
          <cell r="F775" t="str">
            <v>IMMOBILISATIONS FINANCIERES</v>
          </cell>
          <cell r="G775">
            <v>0</v>
          </cell>
          <cell r="H775">
            <v>69568806.88</v>
          </cell>
          <cell r="I775">
            <v>0</v>
          </cell>
          <cell r="J775">
            <v>0</v>
          </cell>
          <cell r="K775">
            <v>69568806.88</v>
          </cell>
          <cell r="L775">
            <v>0</v>
          </cell>
          <cell r="M775">
            <v>69568806.88</v>
          </cell>
        </row>
        <row r="776">
          <cell r="C776" t="str">
            <v>678</v>
          </cell>
          <cell r="D776" t="str">
            <v>6783</v>
          </cell>
          <cell r="E776">
            <v>6783100</v>
          </cell>
          <cell r="F776" t="str">
            <v>DOMMAGES &amp; REPARATIONS DE PREJUDICE SANS JUGEMENT</v>
          </cell>
          <cell r="G776">
            <v>0</v>
          </cell>
          <cell r="H776">
            <v>4749769.16</v>
          </cell>
          <cell r="I776">
            <v>0</v>
          </cell>
          <cell r="J776">
            <v>0</v>
          </cell>
          <cell r="K776">
            <v>4749769.16</v>
          </cell>
          <cell r="L776">
            <v>0</v>
          </cell>
          <cell r="M776">
            <v>4749769.16</v>
          </cell>
        </row>
        <row r="777">
          <cell r="C777" t="str">
            <v>678</v>
          </cell>
          <cell r="D777" t="str">
            <v>6783</v>
          </cell>
          <cell r="E777">
            <v>6783200</v>
          </cell>
          <cell r="F777" t="str">
            <v>DOMMAGES &amp; REPARTIONS DE PREJUDICE AVEC JUGEMENT</v>
          </cell>
          <cell r="G777">
            <v>0</v>
          </cell>
          <cell r="H777">
            <v>1175670.98</v>
          </cell>
          <cell r="I777">
            <v>0</v>
          </cell>
          <cell r="J777">
            <v>2000</v>
          </cell>
          <cell r="K777">
            <v>1175670.98</v>
          </cell>
          <cell r="L777">
            <v>2000</v>
          </cell>
          <cell r="M777">
            <v>1173670.98</v>
          </cell>
        </row>
        <row r="778">
          <cell r="C778" t="str">
            <v>678</v>
          </cell>
          <cell r="D778" t="str">
            <v>6788</v>
          </cell>
          <cell r="E778">
            <v>6788000</v>
          </cell>
          <cell r="F778" t="str">
            <v>CHARGES EXCEPTIONNELLES DIVERSES</v>
          </cell>
          <cell r="G778">
            <v>0</v>
          </cell>
          <cell r="H778">
            <v>5977049.14</v>
          </cell>
          <cell r="I778">
            <v>0</v>
          </cell>
          <cell r="J778">
            <v>10198.55</v>
          </cell>
          <cell r="K778">
            <v>5977049.14</v>
          </cell>
          <cell r="L778">
            <v>10198.55</v>
          </cell>
          <cell r="M778">
            <v>5966850.59</v>
          </cell>
        </row>
        <row r="779">
          <cell r="C779" t="str">
            <v>681</v>
          </cell>
          <cell r="D779" t="str">
            <v>6811</v>
          </cell>
          <cell r="E779">
            <v>6811050</v>
          </cell>
          <cell r="F779" t="str">
            <v>CONCESS.&amp; DROITS SIMIL.BREVETS LICENCES MARQUES PROCEDES</v>
          </cell>
          <cell r="G779">
            <v>0</v>
          </cell>
          <cell r="H779">
            <v>6732607.71</v>
          </cell>
          <cell r="I779">
            <v>0</v>
          </cell>
          <cell r="J779">
            <v>0</v>
          </cell>
          <cell r="K779">
            <v>6732607.71</v>
          </cell>
          <cell r="L779">
            <v>0</v>
          </cell>
          <cell r="M779">
            <v>6732607.71</v>
          </cell>
        </row>
        <row r="780">
          <cell r="C780" t="str">
            <v>681</v>
          </cell>
          <cell r="D780" t="str">
            <v>6811</v>
          </cell>
          <cell r="E780">
            <v>6811120</v>
          </cell>
          <cell r="F780" t="str">
            <v>AGENCEMENTS &amp; AMENAGEMENTS DE TERRAINS</v>
          </cell>
          <cell r="G780">
            <v>0</v>
          </cell>
          <cell r="H780">
            <v>2610.28</v>
          </cell>
          <cell r="I780">
            <v>0</v>
          </cell>
          <cell r="J780">
            <v>0</v>
          </cell>
          <cell r="K780">
            <v>2610.28</v>
          </cell>
          <cell r="L780">
            <v>0</v>
          </cell>
          <cell r="M780">
            <v>2610.28</v>
          </cell>
        </row>
        <row r="781">
          <cell r="C781" t="str">
            <v>681</v>
          </cell>
          <cell r="D781" t="str">
            <v>6811</v>
          </cell>
          <cell r="E781">
            <v>6811131</v>
          </cell>
          <cell r="F781" t="str">
            <v>BATIMENTS INDUSTRIELS</v>
          </cell>
          <cell r="G781">
            <v>0</v>
          </cell>
          <cell r="H781">
            <v>648568.56</v>
          </cell>
          <cell r="I781">
            <v>0</v>
          </cell>
          <cell r="J781">
            <v>0</v>
          </cell>
          <cell r="K781">
            <v>648568.56</v>
          </cell>
          <cell r="L781">
            <v>0</v>
          </cell>
          <cell r="M781">
            <v>648568.56</v>
          </cell>
        </row>
        <row r="782">
          <cell r="C782" t="str">
            <v>681</v>
          </cell>
          <cell r="D782" t="str">
            <v>6811</v>
          </cell>
          <cell r="E782">
            <v>6811132</v>
          </cell>
          <cell r="F782" t="str">
            <v>BATIMENTS ADMINISTRATIFS &amp; COMMERCIAUX</v>
          </cell>
          <cell r="G782">
            <v>0</v>
          </cell>
          <cell r="H782">
            <v>5196714.56</v>
          </cell>
          <cell r="I782">
            <v>0</v>
          </cell>
          <cell r="J782">
            <v>0</v>
          </cell>
          <cell r="K782">
            <v>5196714.56</v>
          </cell>
          <cell r="L782">
            <v>0</v>
          </cell>
          <cell r="M782">
            <v>5196714.56</v>
          </cell>
        </row>
        <row r="783">
          <cell r="C783" t="str">
            <v>681</v>
          </cell>
          <cell r="D783" t="str">
            <v>6811</v>
          </cell>
          <cell r="E783">
            <v>6811133</v>
          </cell>
          <cell r="F783" t="str">
            <v>MAISONS FORESTIERES</v>
          </cell>
          <cell r="G783">
            <v>0</v>
          </cell>
          <cell r="H783">
            <v>3731962.13</v>
          </cell>
          <cell r="I783">
            <v>0</v>
          </cell>
          <cell r="J783">
            <v>0</v>
          </cell>
          <cell r="K783">
            <v>3731962.13</v>
          </cell>
          <cell r="L783">
            <v>0</v>
          </cell>
          <cell r="M783">
            <v>3731962.13</v>
          </cell>
        </row>
        <row r="784">
          <cell r="C784" t="str">
            <v>681</v>
          </cell>
          <cell r="D784" t="str">
            <v>6811</v>
          </cell>
          <cell r="E784">
            <v>6811134</v>
          </cell>
          <cell r="F784" t="str">
            <v>APPARTEMENTS DU PERSONNEL</v>
          </cell>
          <cell r="G784">
            <v>0</v>
          </cell>
          <cell r="H784">
            <v>110674.18</v>
          </cell>
          <cell r="I784">
            <v>0</v>
          </cell>
          <cell r="J784">
            <v>0</v>
          </cell>
          <cell r="K784">
            <v>110674.18</v>
          </cell>
          <cell r="L784">
            <v>0</v>
          </cell>
          <cell r="M784">
            <v>110674.18</v>
          </cell>
        </row>
        <row r="785">
          <cell r="C785" t="str">
            <v>681</v>
          </cell>
          <cell r="D785" t="str">
            <v>6811</v>
          </cell>
          <cell r="E785">
            <v>6811135</v>
          </cell>
          <cell r="F785" t="str">
            <v>INSTALLATIONS GENERALE AGENCEMENTS AMENAGEMENTS</v>
          </cell>
          <cell r="G785">
            <v>0</v>
          </cell>
          <cell r="H785">
            <v>12525937.02</v>
          </cell>
          <cell r="I785">
            <v>0</v>
          </cell>
          <cell r="J785">
            <v>0</v>
          </cell>
          <cell r="K785">
            <v>12525937.02</v>
          </cell>
          <cell r="L785">
            <v>0</v>
          </cell>
          <cell r="M785">
            <v>12525937.02</v>
          </cell>
        </row>
        <row r="786">
          <cell r="C786" t="str">
            <v>681</v>
          </cell>
          <cell r="D786" t="str">
            <v>6811</v>
          </cell>
          <cell r="E786">
            <v>6811136</v>
          </cell>
          <cell r="F786" t="str">
            <v>INSTALLATIONS EQUIPEES POUR ECONOMISER L ENERGIE</v>
          </cell>
          <cell r="G786">
            <v>0</v>
          </cell>
          <cell r="H786">
            <v>40168.43</v>
          </cell>
          <cell r="I786">
            <v>0</v>
          </cell>
          <cell r="J786">
            <v>0</v>
          </cell>
          <cell r="K786">
            <v>40168.43</v>
          </cell>
          <cell r="L786">
            <v>0</v>
          </cell>
          <cell r="M786">
            <v>40168.43</v>
          </cell>
        </row>
        <row r="787">
          <cell r="C787" t="str">
            <v>681</v>
          </cell>
          <cell r="D787" t="str">
            <v>6811</v>
          </cell>
          <cell r="E787">
            <v>6811140</v>
          </cell>
          <cell r="F787" t="str">
            <v>IMMOBILISATIONS APPARTENANT A L ETAT</v>
          </cell>
          <cell r="G787">
            <v>0</v>
          </cell>
          <cell r="H787">
            <v>17694981.12</v>
          </cell>
          <cell r="I787">
            <v>0</v>
          </cell>
          <cell r="J787">
            <v>0</v>
          </cell>
          <cell r="K787">
            <v>17694981.12</v>
          </cell>
          <cell r="L787">
            <v>0</v>
          </cell>
          <cell r="M787">
            <v>17694981.12</v>
          </cell>
        </row>
        <row r="788">
          <cell r="C788" t="str">
            <v>681</v>
          </cell>
          <cell r="D788" t="str">
            <v>6811</v>
          </cell>
          <cell r="E788">
            <v>6811151</v>
          </cell>
          <cell r="F788" t="str">
            <v>INSTALLATIONS COMPLEXES SPECIALISEES</v>
          </cell>
          <cell r="G788">
            <v>0</v>
          </cell>
          <cell r="H788">
            <v>94166.06</v>
          </cell>
          <cell r="I788">
            <v>0</v>
          </cell>
          <cell r="J788">
            <v>0</v>
          </cell>
          <cell r="K788">
            <v>94166.06</v>
          </cell>
          <cell r="L788">
            <v>0</v>
          </cell>
          <cell r="M788">
            <v>94166.06</v>
          </cell>
        </row>
        <row r="789">
          <cell r="C789" t="str">
            <v>681</v>
          </cell>
          <cell r="D789" t="str">
            <v>6811</v>
          </cell>
          <cell r="E789">
            <v>6811153</v>
          </cell>
          <cell r="F789" t="str">
            <v>INSTALLATIONS A CARACTERE SPECIFIQUE</v>
          </cell>
          <cell r="G789">
            <v>0</v>
          </cell>
          <cell r="H789">
            <v>186822.72</v>
          </cell>
          <cell r="I789">
            <v>0</v>
          </cell>
          <cell r="J789">
            <v>0</v>
          </cell>
          <cell r="K789">
            <v>186822.72</v>
          </cell>
          <cell r="L789">
            <v>0</v>
          </cell>
          <cell r="M789">
            <v>186822.72</v>
          </cell>
        </row>
        <row r="790">
          <cell r="C790" t="str">
            <v>681</v>
          </cell>
          <cell r="D790" t="str">
            <v>6811</v>
          </cell>
          <cell r="E790">
            <v>6811154</v>
          </cell>
          <cell r="F790" t="str">
            <v>MATERIELS &amp; OUTILLAGES DE CHANTIER</v>
          </cell>
          <cell r="G790">
            <v>0</v>
          </cell>
          <cell r="H790">
            <v>6964310.85</v>
          </cell>
          <cell r="I790">
            <v>0</v>
          </cell>
          <cell r="J790">
            <v>0</v>
          </cell>
          <cell r="K790">
            <v>6964310.85</v>
          </cell>
          <cell r="L790">
            <v>0</v>
          </cell>
          <cell r="M790">
            <v>6964310.85</v>
          </cell>
        </row>
        <row r="791">
          <cell r="C791" t="str">
            <v>681</v>
          </cell>
          <cell r="D791" t="str">
            <v>6811</v>
          </cell>
          <cell r="E791">
            <v>6811155</v>
          </cell>
          <cell r="F791" t="str">
            <v>MATERIELS &amp; OUTILLAGES TECHNIQUES</v>
          </cell>
          <cell r="G791">
            <v>0</v>
          </cell>
          <cell r="H791">
            <v>1168363.81</v>
          </cell>
          <cell r="I791">
            <v>0</v>
          </cell>
          <cell r="J791">
            <v>0</v>
          </cell>
          <cell r="K791">
            <v>1168363.81</v>
          </cell>
          <cell r="L791">
            <v>0</v>
          </cell>
          <cell r="M791">
            <v>1168363.81</v>
          </cell>
        </row>
        <row r="792">
          <cell r="C792" t="str">
            <v>681</v>
          </cell>
          <cell r="D792" t="str">
            <v>6811</v>
          </cell>
          <cell r="E792">
            <v>6811156</v>
          </cell>
          <cell r="F792" t="str">
            <v>MATERIELS &amp; OUTILLAGES DE LUTTE CONTRE L INCENDIE</v>
          </cell>
          <cell r="G792">
            <v>0</v>
          </cell>
          <cell r="H792">
            <v>345884.74</v>
          </cell>
          <cell r="I792">
            <v>0</v>
          </cell>
          <cell r="J792">
            <v>0</v>
          </cell>
          <cell r="K792">
            <v>345884.74</v>
          </cell>
          <cell r="L792">
            <v>0</v>
          </cell>
          <cell r="M792">
            <v>345884.74</v>
          </cell>
        </row>
        <row r="793">
          <cell r="C793" t="str">
            <v>681</v>
          </cell>
          <cell r="D793" t="str">
            <v>6811</v>
          </cell>
          <cell r="E793">
            <v>6811157</v>
          </cell>
          <cell r="F793" t="str">
            <v>MATERIELS &amp; OUTILLAGES INDUSTRIELS</v>
          </cell>
          <cell r="G793">
            <v>0</v>
          </cell>
          <cell r="H793">
            <v>221006.78</v>
          </cell>
          <cell r="I793">
            <v>0</v>
          </cell>
          <cell r="J793">
            <v>0</v>
          </cell>
          <cell r="K793">
            <v>221006.78</v>
          </cell>
          <cell r="L793">
            <v>0</v>
          </cell>
          <cell r="M793">
            <v>221006.78</v>
          </cell>
        </row>
        <row r="794">
          <cell r="C794" t="str">
            <v>681</v>
          </cell>
          <cell r="D794" t="str">
            <v>6811</v>
          </cell>
          <cell r="E794">
            <v>6811172</v>
          </cell>
          <cell r="F794" t="str">
            <v>TRAVAUX NEUFS EN FORET EXECUTES PAR L OFFICE</v>
          </cell>
          <cell r="G794">
            <v>0</v>
          </cell>
          <cell r="H794">
            <v>106724109.29</v>
          </cell>
          <cell r="I794">
            <v>0</v>
          </cell>
          <cell r="J794">
            <v>0</v>
          </cell>
          <cell r="K794">
            <v>106724109.29</v>
          </cell>
          <cell r="L794">
            <v>0</v>
          </cell>
          <cell r="M794">
            <v>106724109.29</v>
          </cell>
        </row>
        <row r="795">
          <cell r="C795" t="str">
            <v>681</v>
          </cell>
          <cell r="D795" t="str">
            <v>6811</v>
          </cell>
          <cell r="E795">
            <v>6811173</v>
          </cell>
          <cell r="F795" t="str">
            <v>TRVX EXECUT.PAR LE F.F.N. DANS FORETS PARTICUL.ACQUIS ETAT</v>
          </cell>
          <cell r="G795">
            <v>0</v>
          </cell>
          <cell r="H795">
            <v>107505.19</v>
          </cell>
          <cell r="I795">
            <v>0</v>
          </cell>
          <cell r="J795">
            <v>0</v>
          </cell>
          <cell r="K795">
            <v>107505.19</v>
          </cell>
          <cell r="L795">
            <v>0</v>
          </cell>
          <cell r="M795">
            <v>107505.19</v>
          </cell>
        </row>
        <row r="796">
          <cell r="C796" t="str">
            <v>681</v>
          </cell>
          <cell r="D796" t="str">
            <v>6811</v>
          </cell>
          <cell r="E796">
            <v>6811174</v>
          </cell>
          <cell r="F796" t="str">
            <v>TRAVAUX REALISES EN FD POUR L'ACCUEIL DU PUBLIC</v>
          </cell>
          <cell r="G796">
            <v>0</v>
          </cell>
          <cell r="H796">
            <v>96598791.04</v>
          </cell>
          <cell r="I796">
            <v>0</v>
          </cell>
          <cell r="J796">
            <v>0</v>
          </cell>
          <cell r="K796">
            <v>96598791.04</v>
          </cell>
          <cell r="L796">
            <v>0</v>
          </cell>
          <cell r="M796">
            <v>96598791.04</v>
          </cell>
        </row>
        <row r="797">
          <cell r="C797" t="str">
            <v>681</v>
          </cell>
          <cell r="D797" t="str">
            <v>6811</v>
          </cell>
          <cell r="E797">
            <v>6811182</v>
          </cell>
          <cell r="F797" t="str">
            <v>MATERIELS DE TRANSPORT</v>
          </cell>
          <cell r="G797">
            <v>0</v>
          </cell>
          <cell r="H797">
            <v>39627813.81</v>
          </cell>
          <cell r="I797">
            <v>0</v>
          </cell>
          <cell r="J797">
            <v>0</v>
          </cell>
          <cell r="K797">
            <v>39627813.81</v>
          </cell>
          <cell r="L797">
            <v>0</v>
          </cell>
          <cell r="M797">
            <v>39627813.81</v>
          </cell>
        </row>
        <row r="798">
          <cell r="C798" t="str">
            <v>681</v>
          </cell>
          <cell r="D798" t="str">
            <v>6811</v>
          </cell>
          <cell r="E798">
            <v>6811183</v>
          </cell>
          <cell r="F798" t="str">
            <v>MATERIELS DE BUREAU &amp; INFORMATIQUE</v>
          </cell>
          <cell r="G798">
            <v>0</v>
          </cell>
          <cell r="H798">
            <v>15826143.47</v>
          </cell>
          <cell r="I798">
            <v>0</v>
          </cell>
          <cell r="J798">
            <v>0</v>
          </cell>
          <cell r="K798">
            <v>15826143.47</v>
          </cell>
          <cell r="L798">
            <v>0</v>
          </cell>
          <cell r="M798">
            <v>15826143.47</v>
          </cell>
        </row>
        <row r="799">
          <cell r="C799" t="str">
            <v>681</v>
          </cell>
          <cell r="D799" t="str">
            <v>6811</v>
          </cell>
          <cell r="E799">
            <v>6811184</v>
          </cell>
          <cell r="F799" t="str">
            <v>MOBILIER</v>
          </cell>
          <cell r="G799">
            <v>0</v>
          </cell>
          <cell r="H799">
            <v>2932227.14</v>
          </cell>
          <cell r="I799">
            <v>0</v>
          </cell>
          <cell r="J799">
            <v>0</v>
          </cell>
          <cell r="K799">
            <v>2932227.14</v>
          </cell>
          <cell r="L799">
            <v>0</v>
          </cell>
          <cell r="M799">
            <v>2932227.14</v>
          </cell>
        </row>
        <row r="800">
          <cell r="C800" t="str">
            <v>681</v>
          </cell>
          <cell r="D800" t="str">
            <v>6815</v>
          </cell>
          <cell r="E800">
            <v>6815110</v>
          </cell>
          <cell r="F800" t="str">
            <v>PROVISIONS POUR LITIGES</v>
          </cell>
          <cell r="G800">
            <v>0</v>
          </cell>
          <cell r="H800">
            <v>9985652</v>
          </cell>
          <cell r="I800">
            <v>0</v>
          </cell>
          <cell r="J800">
            <v>0</v>
          </cell>
          <cell r="K800">
            <v>9985652</v>
          </cell>
          <cell r="L800">
            <v>0</v>
          </cell>
          <cell r="M800">
            <v>9985652</v>
          </cell>
        </row>
        <row r="801">
          <cell r="C801" t="str">
            <v>681</v>
          </cell>
          <cell r="D801" t="str">
            <v>6815</v>
          </cell>
          <cell r="E801">
            <v>6815130</v>
          </cell>
          <cell r="F801" t="str">
            <v>PROVISIONS POUR PERTES SUR MARCHES A TERME</v>
          </cell>
          <cell r="G801">
            <v>0</v>
          </cell>
          <cell r="H801">
            <v>96266</v>
          </cell>
          <cell r="I801">
            <v>0</v>
          </cell>
          <cell r="J801">
            <v>0</v>
          </cell>
          <cell r="K801">
            <v>96266</v>
          </cell>
          <cell r="L801">
            <v>0</v>
          </cell>
          <cell r="M801">
            <v>96266</v>
          </cell>
        </row>
        <row r="802">
          <cell r="C802" t="str">
            <v>681</v>
          </cell>
          <cell r="D802" t="str">
            <v>6815</v>
          </cell>
          <cell r="E802">
            <v>6815300</v>
          </cell>
          <cell r="F802" t="str">
            <v>PROVISIONS POUR PENSIONS POUR IMPOTS</v>
          </cell>
          <cell r="G802">
            <v>0</v>
          </cell>
          <cell r="H802">
            <v>143225.13</v>
          </cell>
          <cell r="I802">
            <v>0</v>
          </cell>
          <cell r="J802">
            <v>0</v>
          </cell>
          <cell r="K802">
            <v>143225.13</v>
          </cell>
          <cell r="L802">
            <v>0</v>
          </cell>
          <cell r="M802">
            <v>143225.13</v>
          </cell>
        </row>
        <row r="803">
          <cell r="C803" t="str">
            <v>681</v>
          </cell>
          <cell r="D803" t="str">
            <v>6815</v>
          </cell>
          <cell r="E803">
            <v>6815740</v>
          </cell>
          <cell r="F803" t="str">
            <v>PROVISIONS POUR TRAVAUX NEUFS EN FORETS</v>
          </cell>
          <cell r="G803">
            <v>0</v>
          </cell>
          <cell r="H803">
            <v>14000000</v>
          </cell>
          <cell r="I803">
            <v>0</v>
          </cell>
          <cell r="J803">
            <v>0</v>
          </cell>
          <cell r="K803">
            <v>14000000</v>
          </cell>
          <cell r="L803">
            <v>0</v>
          </cell>
          <cell r="M803">
            <v>14000000</v>
          </cell>
        </row>
        <row r="804">
          <cell r="C804" t="str">
            <v>681</v>
          </cell>
          <cell r="D804" t="str">
            <v>6815</v>
          </cell>
          <cell r="E804">
            <v>6815810</v>
          </cell>
          <cell r="F804" t="str">
            <v>DOT. AMORT. PROVISIONS POUR CHARGES DE PERSONNEL</v>
          </cell>
          <cell r="G804">
            <v>0</v>
          </cell>
          <cell r="H804">
            <v>19686317.81</v>
          </cell>
          <cell r="I804">
            <v>0</v>
          </cell>
          <cell r="J804">
            <v>0</v>
          </cell>
          <cell r="K804">
            <v>19686317.81</v>
          </cell>
          <cell r="L804">
            <v>0</v>
          </cell>
          <cell r="M804">
            <v>19686317.81</v>
          </cell>
        </row>
        <row r="805">
          <cell r="C805" t="str">
            <v>681</v>
          </cell>
          <cell r="D805" t="str">
            <v>6815</v>
          </cell>
          <cell r="E805">
            <v>6815830</v>
          </cell>
          <cell r="F805" t="str">
            <v>PROVISIONS POUR FRAIS DE FONCTIONNEMENT</v>
          </cell>
          <cell r="G805">
            <v>0</v>
          </cell>
          <cell r="H805">
            <v>990000</v>
          </cell>
          <cell r="I805">
            <v>0</v>
          </cell>
          <cell r="J805">
            <v>0</v>
          </cell>
          <cell r="K805">
            <v>990000</v>
          </cell>
          <cell r="L805">
            <v>0</v>
          </cell>
          <cell r="M805">
            <v>990000</v>
          </cell>
        </row>
        <row r="806">
          <cell r="C806" t="str">
            <v>681</v>
          </cell>
          <cell r="D806" t="str">
            <v>6816</v>
          </cell>
          <cell r="E806">
            <v>6816600</v>
          </cell>
          <cell r="F806" t="str">
            <v>AUTRES IMMOBILISATIONS FINANCIERES</v>
          </cell>
          <cell r="G806">
            <v>0</v>
          </cell>
          <cell r="H806">
            <v>1175000</v>
          </cell>
          <cell r="I806">
            <v>0</v>
          </cell>
          <cell r="J806">
            <v>0</v>
          </cell>
          <cell r="K806">
            <v>1175000</v>
          </cell>
          <cell r="L806">
            <v>0</v>
          </cell>
          <cell r="M806">
            <v>1175000</v>
          </cell>
        </row>
        <row r="807">
          <cell r="C807" t="str">
            <v>681</v>
          </cell>
          <cell r="D807" t="str">
            <v>6817</v>
          </cell>
          <cell r="E807">
            <v>6817300</v>
          </cell>
          <cell r="F807" t="str">
            <v>STOCKS &amp; EN-COURS</v>
          </cell>
          <cell r="G807">
            <v>0</v>
          </cell>
          <cell r="H807">
            <v>2989772</v>
          </cell>
          <cell r="I807">
            <v>0</v>
          </cell>
          <cell r="J807">
            <v>0</v>
          </cell>
          <cell r="K807">
            <v>2989772</v>
          </cell>
          <cell r="L807">
            <v>0</v>
          </cell>
          <cell r="M807">
            <v>2989772</v>
          </cell>
        </row>
        <row r="808">
          <cell r="C808" t="str">
            <v>681</v>
          </cell>
          <cell r="D808" t="str">
            <v>6817</v>
          </cell>
          <cell r="E808">
            <v>6817400</v>
          </cell>
          <cell r="F808" t="str">
            <v>CREANCES</v>
          </cell>
          <cell r="G808">
            <v>0</v>
          </cell>
          <cell r="H808">
            <v>637727.32</v>
          </cell>
          <cell r="I808">
            <v>0</v>
          </cell>
          <cell r="J808">
            <v>0</v>
          </cell>
          <cell r="K808">
            <v>637727.32</v>
          </cell>
          <cell r="L808">
            <v>0</v>
          </cell>
          <cell r="M808">
            <v>637727.32</v>
          </cell>
        </row>
        <row r="809">
          <cell r="C809" t="str">
            <v>687</v>
          </cell>
          <cell r="D809" t="str">
            <v>6871</v>
          </cell>
          <cell r="E809">
            <v>6871000</v>
          </cell>
          <cell r="F809" t="str">
            <v>DOTATIONS AUX AMORTISSEMENTS EXCEPTIONNELS DES IMMOBILISAT</v>
          </cell>
          <cell r="G809">
            <v>0</v>
          </cell>
          <cell r="H809">
            <v>367535.84</v>
          </cell>
          <cell r="I809">
            <v>0</v>
          </cell>
          <cell r="J809">
            <v>0</v>
          </cell>
          <cell r="K809">
            <v>367535.84</v>
          </cell>
          <cell r="L809">
            <v>0</v>
          </cell>
          <cell r="M809">
            <v>367535.84</v>
          </cell>
        </row>
        <row r="810">
          <cell r="C810" t="str">
            <v>687</v>
          </cell>
          <cell r="D810" t="str">
            <v>6872</v>
          </cell>
          <cell r="E810">
            <v>6872500</v>
          </cell>
          <cell r="F810" t="str">
            <v>AMORTISSEMENTS DEROGATOIRES</v>
          </cell>
          <cell r="G810">
            <v>0</v>
          </cell>
          <cell r="H810">
            <v>2439508.13</v>
          </cell>
          <cell r="I810">
            <v>0</v>
          </cell>
          <cell r="J810">
            <v>0</v>
          </cell>
          <cell r="K810">
            <v>2439508.13</v>
          </cell>
          <cell r="L810">
            <v>0</v>
          </cell>
          <cell r="M810">
            <v>2439508.13</v>
          </cell>
        </row>
        <row r="811">
          <cell r="C811" t="str">
            <v>701</v>
          </cell>
          <cell r="D811" t="str">
            <v>7011</v>
          </cell>
          <cell r="E811">
            <v>7011110</v>
          </cell>
          <cell r="F811" t="str">
            <v>COUPES SUR PIED TVA (TAUX REDUIT)</v>
          </cell>
          <cell r="G811">
            <v>0</v>
          </cell>
          <cell r="H811">
            <v>26859.04</v>
          </cell>
          <cell r="I811">
            <v>0</v>
          </cell>
          <cell r="J811">
            <v>532905587.9</v>
          </cell>
          <cell r="K811">
            <v>26859.04</v>
          </cell>
          <cell r="L811">
            <v>532905587.9</v>
          </cell>
          <cell r="M811">
            <v>-532878728.85999995</v>
          </cell>
        </row>
        <row r="812">
          <cell r="C812" t="str">
            <v>701</v>
          </cell>
          <cell r="D812" t="str">
            <v>7011</v>
          </cell>
          <cell r="E812">
            <v>7011150</v>
          </cell>
          <cell r="F812" t="str">
            <v>COUPES SUR PIED FRANCHISE DE TVA (HORS CEE)</v>
          </cell>
          <cell r="G812">
            <v>0</v>
          </cell>
          <cell r="H812">
            <v>0</v>
          </cell>
          <cell r="I812">
            <v>0</v>
          </cell>
          <cell r="J812">
            <v>168617276.12</v>
          </cell>
          <cell r="K812">
            <v>0</v>
          </cell>
          <cell r="L812">
            <v>168617276.12</v>
          </cell>
          <cell r="M812">
            <v>-168617276.12</v>
          </cell>
        </row>
        <row r="813">
          <cell r="C813" t="str">
            <v>701</v>
          </cell>
          <cell r="D813" t="str">
            <v>7011</v>
          </cell>
          <cell r="E813">
            <v>7011160</v>
          </cell>
          <cell r="F813" t="str">
            <v>COUPES SUR PIED EN FRANCHISE DE TVA (INTRA-CEE)</v>
          </cell>
          <cell r="G813">
            <v>0</v>
          </cell>
          <cell r="H813">
            <v>0</v>
          </cell>
          <cell r="I813">
            <v>0</v>
          </cell>
          <cell r="J813">
            <v>10677359.6</v>
          </cell>
          <cell r="K813">
            <v>0</v>
          </cell>
          <cell r="L813">
            <v>10677359.6</v>
          </cell>
          <cell r="M813">
            <v>-10677359.6</v>
          </cell>
        </row>
        <row r="814">
          <cell r="C814" t="str">
            <v>701</v>
          </cell>
          <cell r="D814" t="str">
            <v>7011</v>
          </cell>
          <cell r="E814">
            <v>7011210</v>
          </cell>
          <cell r="F814" t="str">
            <v>BOIS FACONNES TVA (TAUX REDUIT)</v>
          </cell>
          <cell r="G814">
            <v>0</v>
          </cell>
          <cell r="H814">
            <v>324255.48</v>
          </cell>
          <cell r="I814">
            <v>0</v>
          </cell>
          <cell r="J814">
            <v>94217928.11</v>
          </cell>
          <cell r="K814">
            <v>324255.48</v>
          </cell>
          <cell r="L814">
            <v>94217928.11</v>
          </cell>
          <cell r="M814">
            <v>-93893672.63</v>
          </cell>
        </row>
        <row r="815">
          <cell r="C815" t="str">
            <v>701</v>
          </cell>
          <cell r="D815" t="str">
            <v>7011</v>
          </cell>
          <cell r="E815">
            <v>7011250</v>
          </cell>
          <cell r="F815" t="str">
            <v>BOIS FACONNES EN FRANCHISE DE TVA (HORS CEE)</v>
          </cell>
          <cell r="G815">
            <v>0</v>
          </cell>
          <cell r="H815">
            <v>0</v>
          </cell>
          <cell r="I815">
            <v>0</v>
          </cell>
          <cell r="J815">
            <v>12727453.97</v>
          </cell>
          <cell r="K815">
            <v>0</v>
          </cell>
          <cell r="L815">
            <v>12727453.97</v>
          </cell>
          <cell r="M815">
            <v>-12727453.97</v>
          </cell>
        </row>
        <row r="816">
          <cell r="C816" t="str">
            <v>701</v>
          </cell>
          <cell r="D816" t="str">
            <v>7011</v>
          </cell>
          <cell r="E816">
            <v>7011260</v>
          </cell>
          <cell r="F816" t="str">
            <v>BOIS FACONNES EN FRANCHISE DE TVA (INTRA-CEE)</v>
          </cell>
          <cell r="G816">
            <v>0</v>
          </cell>
          <cell r="H816">
            <v>473.54</v>
          </cell>
          <cell r="I816">
            <v>0</v>
          </cell>
          <cell r="J816">
            <v>7691769.72</v>
          </cell>
          <cell r="K816">
            <v>473.54</v>
          </cell>
          <cell r="L816">
            <v>7691769.72</v>
          </cell>
          <cell r="M816">
            <v>-7691296.18</v>
          </cell>
        </row>
        <row r="817">
          <cell r="C817" t="str">
            <v>701</v>
          </cell>
          <cell r="D817" t="str">
            <v>7011</v>
          </cell>
          <cell r="E817">
            <v>7011270</v>
          </cell>
          <cell r="F817" t="str">
            <v>BOIS FACONNES EN FRANCHISE DE TVA (EXPORTATION)</v>
          </cell>
          <cell r="G817">
            <v>0</v>
          </cell>
          <cell r="H817">
            <v>0</v>
          </cell>
          <cell r="I817">
            <v>0</v>
          </cell>
          <cell r="J817">
            <v>77454</v>
          </cell>
          <cell r="K817">
            <v>0</v>
          </cell>
          <cell r="L817">
            <v>77454</v>
          </cell>
          <cell r="M817">
            <v>-77454</v>
          </cell>
        </row>
        <row r="818">
          <cell r="C818" t="str">
            <v>701</v>
          </cell>
          <cell r="D818" t="str">
            <v>7011</v>
          </cell>
          <cell r="E818">
            <v>7011411</v>
          </cell>
          <cell r="F818" t="str">
            <v>PRODUITS ACCESSOIRES CESSIONS ACCESSOIRES TVA (TAUX REDUIT)</v>
          </cell>
          <cell r="G818">
            <v>0</v>
          </cell>
          <cell r="H818">
            <v>402093.04</v>
          </cell>
          <cell r="I818">
            <v>0</v>
          </cell>
          <cell r="J818">
            <v>6289226.62</v>
          </cell>
          <cell r="K818">
            <v>402093.04</v>
          </cell>
          <cell r="L818">
            <v>6289226.62</v>
          </cell>
          <cell r="M818">
            <v>-5887133.58</v>
          </cell>
        </row>
        <row r="819">
          <cell r="C819" t="str">
            <v>701</v>
          </cell>
          <cell r="D819" t="str">
            <v>7011</v>
          </cell>
          <cell r="E819">
            <v>7011415</v>
          </cell>
          <cell r="F819" t="str">
            <v>PRODUITS ACCESS.CESSIONS ACCESS. FRANCHISE TVA HORS CEE</v>
          </cell>
          <cell r="G819">
            <v>0</v>
          </cell>
          <cell r="H819">
            <v>101477</v>
          </cell>
          <cell r="I819">
            <v>0</v>
          </cell>
          <cell r="J819">
            <v>795175.54</v>
          </cell>
          <cell r="K819">
            <v>101477</v>
          </cell>
          <cell r="L819">
            <v>795175.54</v>
          </cell>
          <cell r="M819">
            <v>-693698.54</v>
          </cell>
        </row>
        <row r="820">
          <cell r="C820" t="str">
            <v>701</v>
          </cell>
          <cell r="D820" t="str">
            <v>7011</v>
          </cell>
          <cell r="E820">
            <v>7011416</v>
          </cell>
          <cell r="F820" t="str">
            <v>PRODUITS ACCESS. CESSIONS ACCESS. FRANCHISE TVA INTRA CEE</v>
          </cell>
          <cell r="G820">
            <v>0</v>
          </cell>
          <cell r="H820">
            <v>0</v>
          </cell>
          <cell r="I820">
            <v>0</v>
          </cell>
          <cell r="J820">
            <v>57006.5</v>
          </cell>
          <cell r="K820">
            <v>0</v>
          </cell>
          <cell r="L820">
            <v>57006.5</v>
          </cell>
          <cell r="M820">
            <v>-57006.5</v>
          </cell>
        </row>
        <row r="821">
          <cell r="C821" t="str">
            <v>701</v>
          </cell>
          <cell r="D821" t="str">
            <v>7011</v>
          </cell>
          <cell r="E821">
            <v>7011420</v>
          </cell>
          <cell r="F821" t="str">
            <v>INDEMNITES EXONERE DE TVA</v>
          </cell>
          <cell r="G821">
            <v>0</v>
          </cell>
          <cell r="H821">
            <v>0</v>
          </cell>
          <cell r="I821">
            <v>0</v>
          </cell>
          <cell r="J821">
            <v>267934.2</v>
          </cell>
          <cell r="K821">
            <v>0</v>
          </cell>
          <cell r="L821">
            <v>267934.2</v>
          </cell>
          <cell r="M821">
            <v>-267934.2</v>
          </cell>
        </row>
        <row r="822">
          <cell r="C822" t="str">
            <v>701</v>
          </cell>
          <cell r="D822" t="str">
            <v>7011</v>
          </cell>
          <cell r="E822">
            <v>7011421</v>
          </cell>
          <cell r="F822" t="str">
            <v>INDEMNITES TVA (TAUX REDUIT)</v>
          </cell>
          <cell r="G822">
            <v>0</v>
          </cell>
          <cell r="H822">
            <v>171837.51</v>
          </cell>
          <cell r="I822">
            <v>0</v>
          </cell>
          <cell r="J822">
            <v>795109.03</v>
          </cell>
          <cell r="K822">
            <v>171837.51</v>
          </cell>
          <cell r="L822">
            <v>795109.03</v>
          </cell>
          <cell r="M822">
            <v>-623271.52</v>
          </cell>
        </row>
        <row r="823">
          <cell r="C823" t="str">
            <v>701</v>
          </cell>
          <cell r="D823" t="str">
            <v>7011</v>
          </cell>
          <cell r="E823">
            <v>7011425</v>
          </cell>
          <cell r="F823" t="str">
            <v>INDEMNITES EN FRANCHISE DE TVA (HORS CEE)</v>
          </cell>
          <cell r="G823">
            <v>0</v>
          </cell>
          <cell r="H823">
            <v>101348.14</v>
          </cell>
          <cell r="I823">
            <v>0</v>
          </cell>
          <cell r="J823">
            <v>298510.77</v>
          </cell>
          <cell r="K823">
            <v>101348.14</v>
          </cell>
          <cell r="L823">
            <v>298510.77</v>
          </cell>
          <cell r="M823">
            <v>-197162.63</v>
          </cell>
        </row>
        <row r="824">
          <cell r="C824" t="str">
            <v>701</v>
          </cell>
          <cell r="D824" t="str">
            <v>7011</v>
          </cell>
          <cell r="E824">
            <v>7011426</v>
          </cell>
          <cell r="F824" t="str">
            <v>INDEMNITES EN FRANCHISE DE TVA (INTRA-CEE)</v>
          </cell>
          <cell r="G824">
            <v>0</v>
          </cell>
          <cell r="H824">
            <v>38331.7</v>
          </cell>
          <cell r="I824">
            <v>0</v>
          </cell>
          <cell r="J824">
            <v>606976.82</v>
          </cell>
          <cell r="K824">
            <v>38331.7</v>
          </cell>
          <cell r="L824">
            <v>606976.82</v>
          </cell>
          <cell r="M824">
            <v>-568645.12</v>
          </cell>
        </row>
        <row r="825">
          <cell r="C825" t="str">
            <v>701</v>
          </cell>
          <cell r="D825" t="str">
            <v>7011</v>
          </cell>
          <cell r="E825">
            <v>7011510</v>
          </cell>
          <cell r="F825" t="str">
            <v>PRODUITS LIGNEUX DIVERS TVA (TAUX REDUIT)</v>
          </cell>
          <cell r="G825">
            <v>0</v>
          </cell>
          <cell r="H825">
            <v>129643.4</v>
          </cell>
          <cell r="I825">
            <v>0</v>
          </cell>
          <cell r="J825">
            <v>4232205.26</v>
          </cell>
          <cell r="K825">
            <v>129643.4</v>
          </cell>
          <cell r="L825">
            <v>4232205.26</v>
          </cell>
          <cell r="M825">
            <v>-4102561.86</v>
          </cell>
        </row>
        <row r="826">
          <cell r="C826" t="str">
            <v>701</v>
          </cell>
          <cell r="D826" t="str">
            <v>7011</v>
          </cell>
          <cell r="E826">
            <v>7011530</v>
          </cell>
          <cell r="F826" t="str">
            <v>PRODUITS LIGNEUX DIVERS TVA (TAUX NORMAL)</v>
          </cell>
          <cell r="G826">
            <v>0</v>
          </cell>
          <cell r="H826">
            <v>0</v>
          </cell>
          <cell r="I826">
            <v>0</v>
          </cell>
          <cell r="J826">
            <v>71864.27</v>
          </cell>
          <cell r="K826">
            <v>0</v>
          </cell>
          <cell r="L826">
            <v>71864.27</v>
          </cell>
          <cell r="M826">
            <v>-71864.27</v>
          </cell>
        </row>
        <row r="827">
          <cell r="C827" t="str">
            <v>701</v>
          </cell>
          <cell r="D827" t="str">
            <v>7011</v>
          </cell>
          <cell r="E827">
            <v>7011550</v>
          </cell>
          <cell r="F827" t="str">
            <v>PRODUITS LIGNEUX DIVERS EN FRANCHISE DE TVA (HORS CEE)</v>
          </cell>
          <cell r="G827">
            <v>0</v>
          </cell>
          <cell r="H827">
            <v>0</v>
          </cell>
          <cell r="I827">
            <v>0</v>
          </cell>
          <cell r="J827">
            <v>53653.1</v>
          </cell>
          <cell r="K827">
            <v>0</v>
          </cell>
          <cell r="L827">
            <v>53653.1</v>
          </cell>
          <cell r="M827">
            <v>-53653.1</v>
          </cell>
        </row>
        <row r="828">
          <cell r="C828" t="str">
            <v>701</v>
          </cell>
          <cell r="D828" t="str">
            <v>7011</v>
          </cell>
          <cell r="E828">
            <v>7011560</v>
          </cell>
          <cell r="F828" t="str">
            <v>PRODUITS LIGNEUX DIVERS EN FRANCHISE DE TVA (INTRA-CEE)</v>
          </cell>
          <cell r="G828">
            <v>0</v>
          </cell>
          <cell r="H828">
            <v>0</v>
          </cell>
          <cell r="I828">
            <v>0</v>
          </cell>
          <cell r="J828">
            <v>7385</v>
          </cell>
          <cell r="K828">
            <v>0</v>
          </cell>
          <cell r="L828">
            <v>7385</v>
          </cell>
          <cell r="M828">
            <v>-7385</v>
          </cell>
        </row>
        <row r="829">
          <cell r="C829" t="str">
            <v>701</v>
          </cell>
          <cell r="D829" t="str">
            <v>7012</v>
          </cell>
          <cell r="E829">
            <v>7012100</v>
          </cell>
          <cell r="F829" t="str">
            <v>LOTS DE CHASSE LOUES PAR ADJUD. PUB.</v>
          </cell>
          <cell r="G829">
            <v>0</v>
          </cell>
          <cell r="H829">
            <v>1724593.49</v>
          </cell>
          <cell r="I829">
            <v>0</v>
          </cell>
          <cell r="J829">
            <v>117206661.8</v>
          </cell>
          <cell r="K829">
            <v>1724593.49</v>
          </cell>
          <cell r="L829">
            <v>117206661.8</v>
          </cell>
          <cell r="M829">
            <v>-115482068.31</v>
          </cell>
        </row>
        <row r="830">
          <cell r="C830" t="str">
            <v>701</v>
          </cell>
          <cell r="D830" t="str">
            <v>7012</v>
          </cell>
          <cell r="E830">
            <v>7012200</v>
          </cell>
          <cell r="F830" t="str">
            <v>LOTS DE CHASSE LOUES A L'AMIABLE</v>
          </cell>
          <cell r="G830">
            <v>0</v>
          </cell>
          <cell r="H830">
            <v>1785464.7</v>
          </cell>
          <cell r="I830">
            <v>0</v>
          </cell>
          <cell r="J830">
            <v>26182309.01</v>
          </cell>
          <cell r="K830">
            <v>1785464.7</v>
          </cell>
          <cell r="L830">
            <v>26182309.01</v>
          </cell>
          <cell r="M830">
            <v>-24396844.310000002</v>
          </cell>
        </row>
        <row r="831">
          <cell r="C831" t="str">
            <v>701</v>
          </cell>
          <cell r="D831" t="str">
            <v>7012</v>
          </cell>
          <cell r="E831">
            <v>7012300</v>
          </cell>
          <cell r="F831" t="str">
            <v>LOTS DE PECHE LOUES PAR ADJUDICATION PUBLIQUE</v>
          </cell>
          <cell r="G831">
            <v>0</v>
          </cell>
          <cell r="H831">
            <v>0</v>
          </cell>
          <cell r="I831">
            <v>0</v>
          </cell>
          <cell r="J831">
            <v>161812.53</v>
          </cell>
          <cell r="K831">
            <v>0</v>
          </cell>
          <cell r="L831">
            <v>161812.53</v>
          </cell>
          <cell r="M831">
            <v>-161812.53</v>
          </cell>
        </row>
        <row r="832">
          <cell r="C832" t="str">
            <v>701</v>
          </cell>
          <cell r="D832" t="str">
            <v>7012</v>
          </cell>
          <cell r="E832">
            <v>7012400</v>
          </cell>
          <cell r="F832" t="str">
            <v>LOTS DE PECHE LOUES A L'AMIABLE</v>
          </cell>
          <cell r="G832">
            <v>0</v>
          </cell>
          <cell r="H832">
            <v>0</v>
          </cell>
          <cell r="I832">
            <v>0</v>
          </cell>
          <cell r="J832">
            <v>1430042.13</v>
          </cell>
          <cell r="K832">
            <v>0</v>
          </cell>
          <cell r="L832">
            <v>1430042.13</v>
          </cell>
          <cell r="M832">
            <v>-1430042.13</v>
          </cell>
        </row>
        <row r="833">
          <cell r="C833" t="str">
            <v>701</v>
          </cell>
          <cell r="D833" t="str">
            <v>7012</v>
          </cell>
          <cell r="E833">
            <v>7012500</v>
          </cell>
          <cell r="F833" t="str">
            <v>CHASSE &amp; PECHE EXCEDENT DE TAXE FORFAITAIRE</v>
          </cell>
          <cell r="G833">
            <v>0</v>
          </cell>
          <cell r="H833">
            <v>22714.18</v>
          </cell>
          <cell r="I833">
            <v>0</v>
          </cell>
          <cell r="J833">
            <v>1644242.18</v>
          </cell>
          <cell r="K833">
            <v>22714.18</v>
          </cell>
          <cell r="L833">
            <v>1644242.18</v>
          </cell>
          <cell r="M833">
            <v>-1621528</v>
          </cell>
        </row>
        <row r="834">
          <cell r="C834" t="str">
            <v>701</v>
          </cell>
          <cell r="D834" t="str">
            <v>7012</v>
          </cell>
          <cell r="E834">
            <v>7012600</v>
          </cell>
          <cell r="F834" t="str">
            <v>AUTRES LICENCES DE CHASSE</v>
          </cell>
          <cell r="G834">
            <v>0</v>
          </cell>
          <cell r="H834">
            <v>668569.86</v>
          </cell>
          <cell r="I834">
            <v>0</v>
          </cell>
          <cell r="J834">
            <v>36791624.35</v>
          </cell>
          <cell r="K834">
            <v>668569.86</v>
          </cell>
          <cell r="L834">
            <v>36791624.35</v>
          </cell>
          <cell r="M834">
            <v>-36123054.49</v>
          </cell>
        </row>
        <row r="835">
          <cell r="C835" t="str">
            <v>701</v>
          </cell>
          <cell r="D835" t="str">
            <v>7012</v>
          </cell>
          <cell r="E835">
            <v>7012700</v>
          </cell>
          <cell r="F835" t="str">
            <v>LICENCES DE PECHE EXONEREES DE TVA</v>
          </cell>
          <cell r="G835">
            <v>0</v>
          </cell>
          <cell r="H835">
            <v>0</v>
          </cell>
          <cell r="I835">
            <v>0</v>
          </cell>
          <cell r="J835">
            <v>287977.5</v>
          </cell>
          <cell r="K835">
            <v>0</v>
          </cell>
          <cell r="L835">
            <v>287977.5</v>
          </cell>
          <cell r="M835">
            <v>-287977.5</v>
          </cell>
        </row>
        <row r="836">
          <cell r="C836" t="str">
            <v>701</v>
          </cell>
          <cell r="D836" t="str">
            <v>7012</v>
          </cell>
          <cell r="E836">
            <v>7012800</v>
          </cell>
          <cell r="F836" t="str">
            <v>INDEMNITES EN MATIERE DE CHASSE ET PECHE EXONERE DE LA TVA</v>
          </cell>
          <cell r="G836">
            <v>0</v>
          </cell>
          <cell r="H836">
            <v>1183</v>
          </cell>
          <cell r="I836">
            <v>0</v>
          </cell>
          <cell r="J836">
            <v>352372.71</v>
          </cell>
          <cell r="K836">
            <v>1183</v>
          </cell>
          <cell r="L836">
            <v>352372.71</v>
          </cell>
          <cell r="M836">
            <v>-351189.71</v>
          </cell>
        </row>
        <row r="837">
          <cell r="C837" t="str">
            <v>701</v>
          </cell>
          <cell r="D837" t="str">
            <v>7014</v>
          </cell>
          <cell r="E837">
            <v>7014100</v>
          </cell>
          <cell r="F837" t="str">
            <v>PRODUITS AUTRES QUE LIGNEUX PRODUITS VEGETAUX EXONERE DE TVA</v>
          </cell>
          <cell r="G837">
            <v>0</v>
          </cell>
          <cell r="H837">
            <v>0</v>
          </cell>
          <cell r="I837">
            <v>0</v>
          </cell>
          <cell r="J837">
            <v>2100</v>
          </cell>
          <cell r="K837">
            <v>0</v>
          </cell>
          <cell r="L837">
            <v>2100</v>
          </cell>
          <cell r="M837">
            <v>-2100</v>
          </cell>
        </row>
        <row r="838">
          <cell r="C838" t="str">
            <v>701</v>
          </cell>
          <cell r="D838" t="str">
            <v>7014</v>
          </cell>
          <cell r="E838">
            <v>7014110</v>
          </cell>
          <cell r="F838" t="str">
            <v>PROD AUTRES QUE LIGNEUX PRODUITS VEGETAUX TVA (TAUX REDUIT)</v>
          </cell>
          <cell r="G838">
            <v>0</v>
          </cell>
          <cell r="H838">
            <v>130376.26</v>
          </cell>
          <cell r="I838">
            <v>0</v>
          </cell>
          <cell r="J838">
            <v>1730765.93</v>
          </cell>
          <cell r="K838">
            <v>130376.26</v>
          </cell>
          <cell r="L838">
            <v>1730765.93</v>
          </cell>
          <cell r="M838">
            <v>-1600389.67</v>
          </cell>
        </row>
        <row r="839">
          <cell r="C839" t="str">
            <v>701</v>
          </cell>
          <cell r="D839" t="str">
            <v>7014</v>
          </cell>
          <cell r="E839">
            <v>7014160</v>
          </cell>
          <cell r="F839" t="str">
            <v>PRODUITS VEGETAUX EN FRANCHISE DE TVA (INTRA UE)</v>
          </cell>
          <cell r="G839">
            <v>0</v>
          </cell>
          <cell r="H839">
            <v>0</v>
          </cell>
          <cell r="I839">
            <v>0</v>
          </cell>
          <cell r="J839">
            <v>27660</v>
          </cell>
          <cell r="K839">
            <v>0</v>
          </cell>
          <cell r="L839">
            <v>27660</v>
          </cell>
          <cell r="M839">
            <v>-27660</v>
          </cell>
        </row>
        <row r="840">
          <cell r="C840" t="str">
            <v>701</v>
          </cell>
          <cell r="D840" t="str">
            <v>7014</v>
          </cell>
          <cell r="E840">
            <v>7014210</v>
          </cell>
          <cell r="F840" t="str">
            <v>PRODUITS AUTRES QUE LIGNEUX PROD DU SOL TVA (TAUX REDUIT)</v>
          </cell>
          <cell r="G840">
            <v>0</v>
          </cell>
          <cell r="H840">
            <v>93360</v>
          </cell>
          <cell r="I840">
            <v>0</v>
          </cell>
          <cell r="J840">
            <v>245302.81</v>
          </cell>
          <cell r="K840">
            <v>93360</v>
          </cell>
          <cell r="L840">
            <v>245302.81</v>
          </cell>
          <cell r="M840">
            <v>-151942.81</v>
          </cell>
        </row>
        <row r="841">
          <cell r="C841" t="str">
            <v>701</v>
          </cell>
          <cell r="D841" t="str">
            <v>7014</v>
          </cell>
          <cell r="E841">
            <v>7014230</v>
          </cell>
          <cell r="F841" t="str">
            <v>PRODUITS AUTRES QUE LIGNEUX PROD DU SOL TVA (TAUX NORMAL)</v>
          </cell>
          <cell r="G841">
            <v>0</v>
          </cell>
          <cell r="H841">
            <v>0</v>
          </cell>
          <cell r="I841">
            <v>0</v>
          </cell>
          <cell r="J841">
            <v>36349.23</v>
          </cell>
          <cell r="K841">
            <v>0</v>
          </cell>
          <cell r="L841">
            <v>36349.23</v>
          </cell>
          <cell r="M841">
            <v>-36349.23</v>
          </cell>
        </row>
        <row r="842">
          <cell r="C842" t="str">
            <v>701</v>
          </cell>
          <cell r="D842" t="str">
            <v>7015</v>
          </cell>
          <cell r="E842">
            <v>7015100</v>
          </cell>
          <cell r="F842" t="str">
            <v>LOYERS &amp; REDEVANCES REDEVANCES D'EXPLOITATION EXONERE DE TVA</v>
          </cell>
          <cell r="G842">
            <v>0</v>
          </cell>
          <cell r="H842">
            <v>0</v>
          </cell>
          <cell r="I842">
            <v>0</v>
          </cell>
          <cell r="J842">
            <v>1680117.05</v>
          </cell>
          <cell r="K842">
            <v>0</v>
          </cell>
          <cell r="L842">
            <v>1680117.05</v>
          </cell>
          <cell r="M842">
            <v>-1680117.05</v>
          </cell>
        </row>
        <row r="843">
          <cell r="C843" t="str">
            <v>701</v>
          </cell>
          <cell r="D843" t="str">
            <v>7015</v>
          </cell>
          <cell r="E843">
            <v>7015200</v>
          </cell>
          <cell r="F843" t="str">
            <v>LOYERS ET REDEVANCES D'OCCUPATION - SERVITUDES - EXO. DE TVA</v>
          </cell>
          <cell r="G843">
            <v>0</v>
          </cell>
          <cell r="H843">
            <v>132696.02</v>
          </cell>
          <cell r="I843">
            <v>0</v>
          </cell>
          <cell r="J843">
            <v>42932407.08</v>
          </cell>
          <cell r="K843">
            <v>132696.02</v>
          </cell>
          <cell r="L843">
            <v>42932407.08</v>
          </cell>
          <cell r="M843">
            <v>-42799711.059999995</v>
          </cell>
        </row>
        <row r="844">
          <cell r="C844" t="str">
            <v>701</v>
          </cell>
          <cell r="D844" t="str">
            <v>7015</v>
          </cell>
          <cell r="E844">
            <v>7015230</v>
          </cell>
          <cell r="F844" t="str">
            <v>LOYERS &amp; REDEV D'OCCUPATION EXONERES DE LA CONTRIBUTION</v>
          </cell>
          <cell r="G844">
            <v>0</v>
          </cell>
          <cell r="H844">
            <v>64982.8</v>
          </cell>
          <cell r="I844">
            <v>0</v>
          </cell>
          <cell r="J844">
            <v>10143084.71</v>
          </cell>
          <cell r="K844">
            <v>64982.8</v>
          </cell>
          <cell r="L844">
            <v>10143084.71</v>
          </cell>
          <cell r="M844">
            <v>-10078101.91</v>
          </cell>
        </row>
        <row r="845">
          <cell r="C845" t="str">
            <v>701</v>
          </cell>
          <cell r="D845" t="str">
            <v>7015</v>
          </cell>
          <cell r="E845">
            <v>7015240</v>
          </cell>
          <cell r="F845" t="str">
            <v>IMMEUBLES BATIS DOMANIAUX REMIS EN DOTATION A L'ONF -EXONERE</v>
          </cell>
          <cell r="G845">
            <v>0</v>
          </cell>
          <cell r="H845">
            <v>0</v>
          </cell>
          <cell r="I845">
            <v>0</v>
          </cell>
          <cell r="J845">
            <v>190936</v>
          </cell>
          <cell r="K845">
            <v>0</v>
          </cell>
          <cell r="L845">
            <v>190936</v>
          </cell>
          <cell r="M845">
            <v>-190936</v>
          </cell>
        </row>
        <row r="846">
          <cell r="C846" t="str">
            <v>701</v>
          </cell>
          <cell r="D846" t="str">
            <v>7018</v>
          </cell>
          <cell r="E846">
            <v>7018000</v>
          </cell>
          <cell r="F846" t="str">
            <v>AUTRES PRODUITS DU DOMAINE EXONERE DE LA TVA</v>
          </cell>
          <cell r="G846">
            <v>0</v>
          </cell>
          <cell r="H846">
            <v>37082</v>
          </cell>
          <cell r="I846">
            <v>0</v>
          </cell>
          <cell r="J846">
            <v>466963.52</v>
          </cell>
          <cell r="K846">
            <v>37082</v>
          </cell>
          <cell r="L846">
            <v>466963.52</v>
          </cell>
          <cell r="M846">
            <v>-429881.52</v>
          </cell>
        </row>
        <row r="847">
          <cell r="C847" t="str">
            <v>701</v>
          </cell>
          <cell r="D847" t="str">
            <v>7018</v>
          </cell>
          <cell r="E847">
            <v>7018100</v>
          </cell>
          <cell r="F847" t="str">
            <v>AUTRES PRODUITS DU DOMAINE TVA (TAUX REDUIT)</v>
          </cell>
          <cell r="G847">
            <v>0</v>
          </cell>
          <cell r="H847">
            <v>0</v>
          </cell>
          <cell r="I847">
            <v>0</v>
          </cell>
          <cell r="J847">
            <v>9621</v>
          </cell>
          <cell r="K847">
            <v>0</v>
          </cell>
          <cell r="L847">
            <v>9621</v>
          </cell>
          <cell r="M847">
            <v>-9621</v>
          </cell>
        </row>
        <row r="848">
          <cell r="C848" t="str">
            <v>701</v>
          </cell>
          <cell r="D848" t="str">
            <v>7018</v>
          </cell>
          <cell r="E848">
            <v>7018300</v>
          </cell>
          <cell r="F848" t="str">
            <v>AUTRES PRODUITS DU DOMAINE TVA (TAUX NORMAL)</v>
          </cell>
          <cell r="G848">
            <v>0</v>
          </cell>
          <cell r="H848">
            <v>6270.9</v>
          </cell>
          <cell r="I848">
            <v>0</v>
          </cell>
          <cell r="J848">
            <v>113358.25</v>
          </cell>
          <cell r="K848">
            <v>6270.9</v>
          </cell>
          <cell r="L848">
            <v>113358.25</v>
          </cell>
          <cell r="M848">
            <v>-107087.35</v>
          </cell>
        </row>
        <row r="849">
          <cell r="C849" t="str">
            <v>702</v>
          </cell>
          <cell r="D849" t="str">
            <v>7021</v>
          </cell>
          <cell r="E849">
            <v>7021110</v>
          </cell>
          <cell r="F849" t="str">
            <v>IRAINES &amp; PLANTS GRAINES ASSUJETTIES A LA TVA (TAUX REDUIT)</v>
          </cell>
          <cell r="G849">
            <v>0</v>
          </cell>
          <cell r="H849">
            <v>117811.69</v>
          </cell>
          <cell r="I849">
            <v>0</v>
          </cell>
          <cell r="J849">
            <v>5647064.15</v>
          </cell>
          <cell r="K849">
            <v>117811.69</v>
          </cell>
          <cell r="L849">
            <v>5647064.15</v>
          </cell>
          <cell r="M849">
            <v>-5529252.46</v>
          </cell>
        </row>
        <row r="850">
          <cell r="C850" t="str">
            <v>702</v>
          </cell>
          <cell r="D850" t="str">
            <v>7021</v>
          </cell>
          <cell r="E850">
            <v>7021150</v>
          </cell>
          <cell r="F850" t="str">
            <v>GRAINES ET PLANTS EN FRANCHISE DE TVA HORS UNION EUROPEENNE</v>
          </cell>
          <cell r="G850">
            <v>0</v>
          </cell>
          <cell r="H850">
            <v>0</v>
          </cell>
          <cell r="I850">
            <v>0</v>
          </cell>
          <cell r="J850">
            <v>212552.05</v>
          </cell>
          <cell r="K850">
            <v>0</v>
          </cell>
          <cell r="L850">
            <v>212552.05</v>
          </cell>
          <cell r="M850">
            <v>-212552.05</v>
          </cell>
        </row>
        <row r="851">
          <cell r="C851" t="str">
            <v>702</v>
          </cell>
          <cell r="D851" t="str">
            <v>7021</v>
          </cell>
          <cell r="E851">
            <v>7021160</v>
          </cell>
          <cell r="F851" t="str">
            <v>GRAINES ET PLANTS EN FRANCHISE DE TVA INTRA UNION EUROPEENNE</v>
          </cell>
          <cell r="G851">
            <v>0</v>
          </cell>
          <cell r="H851">
            <v>0</v>
          </cell>
          <cell r="I851">
            <v>0</v>
          </cell>
          <cell r="J851">
            <v>184025.78</v>
          </cell>
          <cell r="K851">
            <v>0</v>
          </cell>
          <cell r="L851">
            <v>184025.78</v>
          </cell>
          <cell r="M851">
            <v>-184025.78</v>
          </cell>
        </row>
        <row r="852">
          <cell r="C852" t="str">
            <v>702</v>
          </cell>
          <cell r="D852" t="str">
            <v>7021</v>
          </cell>
          <cell r="E852">
            <v>7021210</v>
          </cell>
          <cell r="F852" t="str">
            <v>GRAINES &amp; PLANTS PLANTS ASSUJETTIS A LA TVA (TAUX REDUIT)</v>
          </cell>
          <cell r="G852">
            <v>0</v>
          </cell>
          <cell r="H852">
            <v>12419.56</v>
          </cell>
          <cell r="I852">
            <v>0</v>
          </cell>
          <cell r="J852">
            <v>1385310.81</v>
          </cell>
          <cell r="K852">
            <v>12419.56</v>
          </cell>
          <cell r="L852">
            <v>1385310.81</v>
          </cell>
          <cell r="M852">
            <v>-1372891.25</v>
          </cell>
        </row>
        <row r="853">
          <cell r="C853" t="str">
            <v>702</v>
          </cell>
          <cell r="D853" t="str">
            <v>7021</v>
          </cell>
          <cell r="E853">
            <v>7021250</v>
          </cell>
          <cell r="F853" t="str">
            <v>PLANTS EN FRANCHISE DE TVA HORS UNION EUROPEENNE</v>
          </cell>
          <cell r="G853">
            <v>0</v>
          </cell>
          <cell r="H853">
            <v>0</v>
          </cell>
          <cell r="I853">
            <v>0</v>
          </cell>
          <cell r="J853">
            <v>3056.3</v>
          </cell>
          <cell r="K853">
            <v>0</v>
          </cell>
          <cell r="L853">
            <v>3056.3</v>
          </cell>
          <cell r="M853">
            <v>-3056.3</v>
          </cell>
        </row>
        <row r="854">
          <cell r="C854" t="str">
            <v>702</v>
          </cell>
          <cell r="D854" t="str">
            <v>7022</v>
          </cell>
          <cell r="E854">
            <v>7022130</v>
          </cell>
          <cell r="F854" t="str">
            <v>LICENCES DE CHASSE DIRIGEE TVA TAUX NORMAL</v>
          </cell>
          <cell r="G854">
            <v>0</v>
          </cell>
          <cell r="H854">
            <v>1769222.7</v>
          </cell>
          <cell r="I854">
            <v>0</v>
          </cell>
          <cell r="J854">
            <v>17973182.87</v>
          </cell>
          <cell r="K854">
            <v>1769222.7</v>
          </cell>
          <cell r="L854">
            <v>17973182.87</v>
          </cell>
          <cell r="M854">
            <v>-16203960.170000002</v>
          </cell>
        </row>
        <row r="855">
          <cell r="C855" t="str">
            <v>702</v>
          </cell>
          <cell r="D855" t="str">
            <v>7022</v>
          </cell>
          <cell r="E855">
            <v>7022810</v>
          </cell>
          <cell r="F855" t="str">
            <v>VENTE DE GIBIERS ET POISSONS (TAUX REDUIT)</v>
          </cell>
          <cell r="G855">
            <v>0</v>
          </cell>
          <cell r="H855">
            <v>192529.02</v>
          </cell>
          <cell r="I855">
            <v>0</v>
          </cell>
          <cell r="J855">
            <v>2347371.01</v>
          </cell>
          <cell r="K855">
            <v>192529.02</v>
          </cell>
          <cell r="L855">
            <v>2347371.01</v>
          </cell>
          <cell r="M855">
            <v>-2154841.9899999998</v>
          </cell>
        </row>
        <row r="856">
          <cell r="C856" t="str">
            <v>702</v>
          </cell>
          <cell r="D856" t="str">
            <v>7022</v>
          </cell>
          <cell r="E856">
            <v>7022860</v>
          </cell>
          <cell r="F856" t="str">
            <v>VENTE DE GIBIERS ET POISSONS EN FRANCHISE DE TVA (INTRA UE)</v>
          </cell>
          <cell r="G856">
            <v>0</v>
          </cell>
          <cell r="H856">
            <v>0</v>
          </cell>
          <cell r="I856">
            <v>0</v>
          </cell>
          <cell r="J856">
            <v>53876</v>
          </cell>
          <cell r="K856">
            <v>0</v>
          </cell>
          <cell r="L856">
            <v>53876</v>
          </cell>
          <cell r="M856">
            <v>-53876</v>
          </cell>
        </row>
        <row r="857">
          <cell r="C857" t="str">
            <v>702</v>
          </cell>
          <cell r="D857" t="str">
            <v>7022</v>
          </cell>
          <cell r="E857">
            <v>7022910</v>
          </cell>
          <cell r="F857" t="str">
            <v>PRODUITS PISCICOLES (TAUX REDUIT)</v>
          </cell>
          <cell r="G857">
            <v>0</v>
          </cell>
          <cell r="H857">
            <v>0</v>
          </cell>
          <cell r="I857">
            <v>0</v>
          </cell>
          <cell r="J857">
            <v>21761.13</v>
          </cell>
          <cell r="K857">
            <v>0</v>
          </cell>
          <cell r="L857">
            <v>21761.13</v>
          </cell>
          <cell r="M857">
            <v>-21761.13</v>
          </cell>
        </row>
        <row r="858">
          <cell r="C858" t="str">
            <v>702</v>
          </cell>
          <cell r="D858" t="str">
            <v>7022</v>
          </cell>
          <cell r="E858">
            <v>7022960</v>
          </cell>
          <cell r="F858" t="str">
            <v>PRODUITS PISCICOLES EN FRANCHISE DE TVA (INTRA UNION EUROP.)</v>
          </cell>
          <cell r="G858">
            <v>0</v>
          </cell>
          <cell r="H858">
            <v>0</v>
          </cell>
          <cell r="I858">
            <v>0</v>
          </cell>
          <cell r="J858">
            <v>0</v>
          </cell>
          <cell r="K858">
            <v>0</v>
          </cell>
          <cell r="L858">
            <v>0</v>
          </cell>
          <cell r="M858">
            <v>0</v>
          </cell>
        </row>
        <row r="859">
          <cell r="C859" t="str">
            <v>702</v>
          </cell>
          <cell r="D859" t="str">
            <v>7023</v>
          </cell>
          <cell r="E859">
            <v>7023300</v>
          </cell>
          <cell r="F859" t="str">
            <v>PRODUITS LIGNEUX TRANSFORMES TVA (TAUX NORMAL)</v>
          </cell>
          <cell r="G859">
            <v>0</v>
          </cell>
          <cell r="H859">
            <v>9000</v>
          </cell>
          <cell r="I859">
            <v>0</v>
          </cell>
          <cell r="J859">
            <v>777666.27</v>
          </cell>
          <cell r="K859">
            <v>9000</v>
          </cell>
          <cell r="L859">
            <v>777666.27</v>
          </cell>
          <cell r="M859">
            <v>-768666.27</v>
          </cell>
        </row>
        <row r="860">
          <cell r="C860" t="str">
            <v>702</v>
          </cell>
          <cell r="D860" t="str">
            <v>7023</v>
          </cell>
          <cell r="E860">
            <v>7023500</v>
          </cell>
          <cell r="F860" t="str">
            <v>PDTS LIGNEUX TRANSFORMES EN FRANCHISE DE TVA (HORS U. EUR.)</v>
          </cell>
          <cell r="G860">
            <v>0</v>
          </cell>
          <cell r="H860">
            <v>49883.34</v>
          </cell>
          <cell r="I860">
            <v>0</v>
          </cell>
          <cell r="J860">
            <v>5500467.11</v>
          </cell>
          <cell r="K860">
            <v>49883.34</v>
          </cell>
          <cell r="L860">
            <v>5500467.11</v>
          </cell>
          <cell r="M860">
            <v>-5450583.7700000005</v>
          </cell>
        </row>
        <row r="861">
          <cell r="C861" t="str">
            <v>702</v>
          </cell>
          <cell r="D861" t="str">
            <v>7023</v>
          </cell>
          <cell r="E861">
            <v>7023600</v>
          </cell>
          <cell r="F861" t="str">
            <v>PDTS LIGNEUX TRANSFORMES EN FRANCHISE DE TVA (INTRA U. EUR.)</v>
          </cell>
          <cell r="G861">
            <v>0</v>
          </cell>
          <cell r="H861">
            <v>0</v>
          </cell>
          <cell r="I861">
            <v>0</v>
          </cell>
          <cell r="J861">
            <v>9000</v>
          </cell>
          <cell r="K861">
            <v>0</v>
          </cell>
          <cell r="L861">
            <v>9000</v>
          </cell>
          <cell r="M861">
            <v>-9000</v>
          </cell>
        </row>
        <row r="862">
          <cell r="C862" t="str">
            <v>702</v>
          </cell>
          <cell r="D862" t="str">
            <v>7024</v>
          </cell>
          <cell r="E862">
            <v>7024300</v>
          </cell>
          <cell r="F862" t="str">
            <v>ARTICLES DIVERS REALISES PAR L'ONF TVA (TAUX NORMAL)</v>
          </cell>
          <cell r="G862">
            <v>0</v>
          </cell>
          <cell r="H862">
            <v>1331182.8</v>
          </cell>
          <cell r="I862">
            <v>0</v>
          </cell>
          <cell r="J862">
            <v>8885076.76</v>
          </cell>
          <cell r="K862">
            <v>1331182.8</v>
          </cell>
          <cell r="L862">
            <v>8885076.76</v>
          </cell>
          <cell r="M862">
            <v>-7553893.96</v>
          </cell>
        </row>
        <row r="863">
          <cell r="C863" t="str">
            <v>702</v>
          </cell>
          <cell r="D863" t="str">
            <v>7025</v>
          </cell>
          <cell r="E863">
            <v>7025100</v>
          </cell>
          <cell r="F863" t="str">
            <v>PRODUITS DES RESERVES NATURELLES (TAUX REDUIT)</v>
          </cell>
          <cell r="G863">
            <v>0</v>
          </cell>
          <cell r="H863">
            <v>0</v>
          </cell>
          <cell r="I863">
            <v>0</v>
          </cell>
          <cell r="J863">
            <v>6800</v>
          </cell>
          <cell r="K863">
            <v>0</v>
          </cell>
          <cell r="L863">
            <v>6800</v>
          </cell>
          <cell r="M863">
            <v>-6800</v>
          </cell>
        </row>
        <row r="864">
          <cell r="C864" t="str">
            <v>702</v>
          </cell>
          <cell r="D864" t="str">
            <v>7025</v>
          </cell>
          <cell r="E864">
            <v>7025300</v>
          </cell>
          <cell r="F864" t="str">
            <v>PRODUITS DES RESERVES NATURELLES (TAUX NORMAL)</v>
          </cell>
          <cell r="G864">
            <v>0</v>
          </cell>
          <cell r="H864">
            <v>62096</v>
          </cell>
          <cell r="I864">
            <v>0</v>
          </cell>
          <cell r="J864">
            <v>875432.46</v>
          </cell>
          <cell r="K864">
            <v>62096</v>
          </cell>
          <cell r="L864">
            <v>875432.46</v>
          </cell>
          <cell r="M864">
            <v>-813336.46</v>
          </cell>
        </row>
        <row r="865">
          <cell r="C865" t="str">
            <v>702</v>
          </cell>
          <cell r="D865" t="str">
            <v>7026</v>
          </cell>
          <cell r="E865">
            <v>7026100</v>
          </cell>
          <cell r="F865" t="str">
            <v>VENTES D'OUVRAGES OUVRAGES TECHNIQUES TVA (TAUX REDUIT)</v>
          </cell>
          <cell r="G865">
            <v>0</v>
          </cell>
          <cell r="H865">
            <v>108975.83</v>
          </cell>
          <cell r="I865">
            <v>0</v>
          </cell>
          <cell r="J865">
            <v>2075402.91</v>
          </cell>
          <cell r="K865">
            <v>108975.83</v>
          </cell>
          <cell r="L865">
            <v>2075402.91</v>
          </cell>
          <cell r="M865">
            <v>-1966427.0799999998</v>
          </cell>
        </row>
        <row r="866">
          <cell r="C866" t="str">
            <v>702</v>
          </cell>
          <cell r="D866" t="str">
            <v>7026</v>
          </cell>
          <cell r="E866">
            <v>7026300</v>
          </cell>
          <cell r="F866" t="str">
            <v>VENTES D'OUVRAGES PUBL.&amp; PROD. AUDIVIS. TVA (TAUX NORMAL)</v>
          </cell>
          <cell r="G866">
            <v>0</v>
          </cell>
          <cell r="H866">
            <v>28131.17</v>
          </cell>
          <cell r="I866">
            <v>0</v>
          </cell>
          <cell r="J866">
            <v>568170.83</v>
          </cell>
          <cell r="K866">
            <v>28131.17</v>
          </cell>
          <cell r="L866">
            <v>568170.83</v>
          </cell>
          <cell r="M866">
            <v>-540039.6599999999</v>
          </cell>
        </row>
        <row r="867">
          <cell r="C867" t="str">
            <v>702</v>
          </cell>
          <cell r="D867" t="str">
            <v>7026</v>
          </cell>
          <cell r="E867">
            <v>7026500</v>
          </cell>
          <cell r="F867" t="str">
            <v>OUV. TECHN.,PUBLICATIONS,PROD. AUDIOVIS. FR. TVA (HS U. EU.)</v>
          </cell>
          <cell r="G867">
            <v>0</v>
          </cell>
          <cell r="H867">
            <v>0</v>
          </cell>
          <cell r="I867">
            <v>0</v>
          </cell>
          <cell r="J867">
            <v>305</v>
          </cell>
          <cell r="K867">
            <v>0</v>
          </cell>
          <cell r="L867">
            <v>305</v>
          </cell>
          <cell r="M867">
            <v>-305</v>
          </cell>
        </row>
        <row r="868">
          <cell r="C868" t="str">
            <v>702</v>
          </cell>
          <cell r="D868" t="str">
            <v>7026</v>
          </cell>
          <cell r="E868">
            <v>7026600</v>
          </cell>
          <cell r="F868" t="str">
            <v>OUV. TECHN.,PUBLICATIONS,PROD. AUDIO. FR. TVA (INTRA U. EU.)</v>
          </cell>
          <cell r="G868">
            <v>0</v>
          </cell>
          <cell r="H868">
            <v>656.19</v>
          </cell>
          <cell r="I868">
            <v>0</v>
          </cell>
          <cell r="J868">
            <v>10083.14</v>
          </cell>
          <cell r="K868">
            <v>656.19</v>
          </cell>
          <cell r="L868">
            <v>10083.14</v>
          </cell>
          <cell r="M868">
            <v>-9426.949999999999</v>
          </cell>
        </row>
        <row r="869">
          <cell r="C869" t="str">
            <v>702</v>
          </cell>
          <cell r="D869" t="str">
            <v>7026</v>
          </cell>
          <cell r="E869">
            <v>7026700</v>
          </cell>
          <cell r="F869" t="str">
            <v>PUBLIC., OUVR. TECHN. ET PROD. AUDIO. FR. TVA (EXPORTATION)</v>
          </cell>
          <cell r="G869">
            <v>0</v>
          </cell>
          <cell r="H869">
            <v>0</v>
          </cell>
          <cell r="I869">
            <v>0</v>
          </cell>
          <cell r="J869">
            <v>531.19</v>
          </cell>
          <cell r="K869">
            <v>0</v>
          </cell>
          <cell r="L869">
            <v>531.19</v>
          </cell>
          <cell r="M869">
            <v>-531.19</v>
          </cell>
        </row>
        <row r="870">
          <cell r="C870" t="str">
            <v>702</v>
          </cell>
          <cell r="D870" t="str">
            <v>7027</v>
          </cell>
          <cell r="E870">
            <v>7027300</v>
          </cell>
          <cell r="F870" t="str">
            <v>PRODUITS PUBLICITAIRES TVA (TAUX NORMAL)</v>
          </cell>
          <cell r="G870">
            <v>0</v>
          </cell>
          <cell r="H870">
            <v>160.53</v>
          </cell>
          <cell r="I870">
            <v>0</v>
          </cell>
          <cell r="J870">
            <v>51758.33</v>
          </cell>
          <cell r="K870">
            <v>160.53</v>
          </cell>
          <cell r="L870">
            <v>51758.33</v>
          </cell>
          <cell r="M870">
            <v>-51597.8</v>
          </cell>
        </row>
        <row r="871">
          <cell r="C871" t="str">
            <v>702</v>
          </cell>
          <cell r="D871" t="str">
            <v>7027</v>
          </cell>
          <cell r="E871">
            <v>7027500</v>
          </cell>
          <cell r="F871" t="str">
            <v>PRODUITS PUBLICITAIRES EN FRANCHISE DE TVA (HORS U. EUR.)</v>
          </cell>
          <cell r="G871">
            <v>0</v>
          </cell>
          <cell r="H871">
            <v>0</v>
          </cell>
          <cell r="I871">
            <v>0</v>
          </cell>
          <cell r="J871">
            <v>340</v>
          </cell>
          <cell r="K871">
            <v>0</v>
          </cell>
          <cell r="L871">
            <v>340</v>
          </cell>
          <cell r="M871">
            <v>-340</v>
          </cell>
        </row>
        <row r="872">
          <cell r="C872" t="str">
            <v>702</v>
          </cell>
          <cell r="D872" t="str">
            <v>7028</v>
          </cell>
          <cell r="E872">
            <v>7028100</v>
          </cell>
          <cell r="F872" t="str">
            <v>AUTRES PRODUITS DE VENTES (TVA TAUX REDUIT)</v>
          </cell>
          <cell r="G872">
            <v>0</v>
          </cell>
          <cell r="H872">
            <v>319284.7</v>
          </cell>
          <cell r="I872">
            <v>0</v>
          </cell>
          <cell r="J872">
            <v>4005772.21</v>
          </cell>
          <cell r="K872">
            <v>319284.7</v>
          </cell>
          <cell r="L872">
            <v>4005772.21</v>
          </cell>
          <cell r="M872">
            <v>-3686487.51</v>
          </cell>
        </row>
        <row r="873">
          <cell r="C873" t="str">
            <v>702</v>
          </cell>
          <cell r="D873" t="str">
            <v>7028</v>
          </cell>
          <cell r="E873">
            <v>7028300</v>
          </cell>
          <cell r="F873" t="str">
            <v>AUTRES PRODUITS DE VENTES TVA (TAUX NORMAL)</v>
          </cell>
          <cell r="G873">
            <v>0</v>
          </cell>
          <cell r="H873">
            <v>191359.62</v>
          </cell>
          <cell r="I873">
            <v>0</v>
          </cell>
          <cell r="J873">
            <v>2658270.54</v>
          </cell>
          <cell r="K873">
            <v>191359.62</v>
          </cell>
          <cell r="L873">
            <v>2658270.54</v>
          </cell>
          <cell r="M873">
            <v>-2466910.92</v>
          </cell>
        </row>
        <row r="874">
          <cell r="C874" t="str">
            <v>702</v>
          </cell>
          <cell r="D874" t="str">
            <v>7028</v>
          </cell>
          <cell r="E874">
            <v>7028600</v>
          </cell>
          <cell r="F874" t="str">
            <v>AUTRES PRODUITS DE VENTES EN FRANCHISE TVA (INTRA U. EUR.)</v>
          </cell>
          <cell r="G874">
            <v>0</v>
          </cell>
          <cell r="H874">
            <v>1950</v>
          </cell>
          <cell r="I874">
            <v>0</v>
          </cell>
          <cell r="J874">
            <v>1950</v>
          </cell>
          <cell r="K874">
            <v>1950</v>
          </cell>
          <cell r="L874">
            <v>1950</v>
          </cell>
          <cell r="M874">
            <v>0</v>
          </cell>
        </row>
        <row r="875">
          <cell r="C875" t="str">
            <v>703</v>
          </cell>
          <cell r="D875" t="str">
            <v>7031</v>
          </cell>
          <cell r="E875">
            <v>7031000</v>
          </cell>
          <cell r="F875" t="str">
            <v>PROD.GARDERIE DES FORETS VERSEM.COMMUNES &amp; AUTRES PROPRIETAI</v>
          </cell>
          <cell r="G875">
            <v>0</v>
          </cell>
          <cell r="H875">
            <v>5051867.21</v>
          </cell>
          <cell r="I875">
            <v>0</v>
          </cell>
          <cell r="J875">
            <v>162453601.08</v>
          </cell>
          <cell r="K875">
            <v>5051867.21</v>
          </cell>
          <cell r="L875">
            <v>162453601.08</v>
          </cell>
          <cell r="M875">
            <v>-157401733.87</v>
          </cell>
        </row>
        <row r="876">
          <cell r="C876" t="str">
            <v>703</v>
          </cell>
          <cell r="D876" t="str">
            <v>7032</v>
          </cell>
          <cell r="E876">
            <v>7032000</v>
          </cell>
          <cell r="F876" t="str">
            <v>PROD.GARDERIE DES FORETS VERSEMENT COMPENSATEUR DE L'ETAT</v>
          </cell>
          <cell r="G876">
            <v>0</v>
          </cell>
          <cell r="H876">
            <v>0</v>
          </cell>
          <cell r="I876">
            <v>0</v>
          </cell>
          <cell r="J876">
            <v>800167224.08</v>
          </cell>
          <cell r="K876">
            <v>0</v>
          </cell>
          <cell r="L876">
            <v>800167224.08</v>
          </cell>
          <cell r="M876">
            <v>-800167224.08</v>
          </cell>
        </row>
        <row r="877">
          <cell r="C877" t="str">
            <v>704</v>
          </cell>
          <cell r="D877" t="str">
            <v>7042</v>
          </cell>
          <cell r="E877">
            <v>7042991</v>
          </cell>
          <cell r="F877" t="str">
            <v>TRAV.REALISES DANS DOMAINES SOUMIS COLLECT.TVA TAUX REDUIT</v>
          </cell>
          <cell r="G877">
            <v>0</v>
          </cell>
          <cell r="H877">
            <v>1510269.3</v>
          </cell>
          <cell r="I877">
            <v>0</v>
          </cell>
          <cell r="J877">
            <v>175506568.28</v>
          </cell>
          <cell r="K877">
            <v>1510269.3</v>
          </cell>
          <cell r="L877">
            <v>175506568.28</v>
          </cell>
          <cell r="M877">
            <v>-173996298.98</v>
          </cell>
        </row>
        <row r="878">
          <cell r="C878" t="str">
            <v>704</v>
          </cell>
          <cell r="D878" t="str">
            <v>7042</v>
          </cell>
          <cell r="E878">
            <v>7042993</v>
          </cell>
          <cell r="F878" t="str">
            <v>TRAV.REALISES DANS DOMAINES SOUMIS COLLECT.TVA TAUX NORMAL</v>
          </cell>
          <cell r="G878">
            <v>0</v>
          </cell>
          <cell r="H878">
            <v>28416665.78</v>
          </cell>
          <cell r="I878">
            <v>0</v>
          </cell>
          <cell r="J878">
            <v>211585515.62</v>
          </cell>
          <cell r="K878">
            <v>28416665.78</v>
          </cell>
          <cell r="L878">
            <v>211585515.62</v>
          </cell>
          <cell r="M878">
            <v>-183168849.84</v>
          </cell>
        </row>
        <row r="879">
          <cell r="C879" t="str">
            <v>704</v>
          </cell>
          <cell r="D879" t="str">
            <v>7043</v>
          </cell>
          <cell r="E879">
            <v>7043193</v>
          </cell>
          <cell r="F879" t="str">
            <v>TRAVAUX REALISES AU TITRE DE LA RTM TVA TAUX NORMAL</v>
          </cell>
          <cell r="G879">
            <v>0</v>
          </cell>
          <cell r="H879">
            <v>1453577.94</v>
          </cell>
          <cell r="I879">
            <v>0</v>
          </cell>
          <cell r="J879">
            <v>27950548.7</v>
          </cell>
          <cell r="K879">
            <v>1453577.94</v>
          </cell>
          <cell r="L879">
            <v>27950548.7</v>
          </cell>
          <cell r="M879">
            <v>-26496970.759999998</v>
          </cell>
        </row>
        <row r="880">
          <cell r="C880" t="str">
            <v>704</v>
          </cell>
          <cell r="D880" t="str">
            <v>7043</v>
          </cell>
          <cell r="E880">
            <v>7043213</v>
          </cell>
          <cell r="F880" t="str">
            <v>TRAVAUX REALISES AU TITRE DE L'EMPLOI FSIRAN TVA TAUX NORMAL</v>
          </cell>
          <cell r="G880">
            <v>0</v>
          </cell>
          <cell r="H880">
            <v>0</v>
          </cell>
          <cell r="I880">
            <v>0</v>
          </cell>
          <cell r="J880">
            <v>28915337.25</v>
          </cell>
          <cell r="K880">
            <v>0</v>
          </cell>
          <cell r="L880">
            <v>28915337.25</v>
          </cell>
          <cell r="M880">
            <v>-28915337.25</v>
          </cell>
        </row>
        <row r="881">
          <cell r="C881" t="str">
            <v>704</v>
          </cell>
          <cell r="D881" t="str">
            <v>7043</v>
          </cell>
          <cell r="E881">
            <v>7043220</v>
          </cell>
          <cell r="F881" t="str">
            <v>TRAV.REALISES TITRE CONVENT.FOREST.SAPEURS EXONERE TVA</v>
          </cell>
          <cell r="G881">
            <v>0</v>
          </cell>
          <cell r="H881">
            <v>0</v>
          </cell>
          <cell r="I881">
            <v>0</v>
          </cell>
          <cell r="J881">
            <v>35693052.78</v>
          </cell>
          <cell r="K881">
            <v>0</v>
          </cell>
          <cell r="L881">
            <v>35693052.78</v>
          </cell>
          <cell r="M881">
            <v>-35693052.78</v>
          </cell>
        </row>
        <row r="882">
          <cell r="C882" t="str">
            <v>704</v>
          </cell>
          <cell r="D882" t="str">
            <v>7043</v>
          </cell>
          <cell r="E882">
            <v>7043393</v>
          </cell>
          <cell r="F882" t="str">
            <v>TRAV REALISES AU TITRE DE CONVENTIONS INTER. GENERAL TX NORM</v>
          </cell>
          <cell r="G882">
            <v>0</v>
          </cell>
          <cell r="H882">
            <v>0</v>
          </cell>
          <cell r="I882">
            <v>0</v>
          </cell>
          <cell r="J882">
            <v>1098850</v>
          </cell>
          <cell r="K882">
            <v>0</v>
          </cell>
          <cell r="L882">
            <v>1098850</v>
          </cell>
          <cell r="M882">
            <v>-1098850</v>
          </cell>
        </row>
        <row r="883">
          <cell r="C883" t="str">
            <v>704</v>
          </cell>
          <cell r="D883" t="str">
            <v>7044</v>
          </cell>
          <cell r="E883">
            <v>7044895</v>
          </cell>
          <cell r="F883" t="str">
            <v>TRAV.REALIS.TITR.CONVENT.CLTS ETRANGER EN FRANCHISE DE TVA</v>
          </cell>
          <cell r="G883">
            <v>0</v>
          </cell>
          <cell r="H883">
            <v>1496040.79</v>
          </cell>
          <cell r="I883">
            <v>0</v>
          </cell>
          <cell r="J883">
            <v>1938794.79</v>
          </cell>
          <cell r="K883">
            <v>1496040.79</v>
          </cell>
          <cell r="L883">
            <v>1938794.79</v>
          </cell>
          <cell r="M883">
            <v>-442754</v>
          </cell>
        </row>
        <row r="884">
          <cell r="C884" t="str">
            <v>704</v>
          </cell>
          <cell r="D884" t="str">
            <v>7044</v>
          </cell>
          <cell r="E884">
            <v>7044991</v>
          </cell>
          <cell r="F884" t="str">
            <v>TRAV.REALIS. TITRE DE CONVENTIONS DIVERSES TVA TAUX REDUIT</v>
          </cell>
          <cell r="G884">
            <v>0</v>
          </cell>
          <cell r="H884">
            <v>115848</v>
          </cell>
          <cell r="I884">
            <v>0</v>
          </cell>
          <cell r="J884">
            <v>5273664.52</v>
          </cell>
          <cell r="K884">
            <v>115848</v>
          </cell>
          <cell r="L884">
            <v>5273664.52</v>
          </cell>
          <cell r="M884">
            <v>-5157816.52</v>
          </cell>
        </row>
        <row r="885">
          <cell r="C885" t="str">
            <v>704</v>
          </cell>
          <cell r="D885" t="str">
            <v>7044</v>
          </cell>
          <cell r="E885">
            <v>7044993</v>
          </cell>
          <cell r="F885" t="str">
            <v>TRAV.REALIS. TITRE DE CONVENTIONS DIVERSES TVA TAUX NORMAL</v>
          </cell>
          <cell r="G885">
            <v>0</v>
          </cell>
          <cell r="H885">
            <v>21553906.67</v>
          </cell>
          <cell r="I885">
            <v>0</v>
          </cell>
          <cell r="J885">
            <v>223352500.73</v>
          </cell>
          <cell r="K885">
            <v>21553906.67</v>
          </cell>
          <cell r="L885">
            <v>223352500.73</v>
          </cell>
          <cell r="M885">
            <v>-201798594.06</v>
          </cell>
        </row>
        <row r="886">
          <cell r="C886" t="str">
            <v>705</v>
          </cell>
          <cell r="D886" t="str">
            <v>7052</v>
          </cell>
          <cell r="E886">
            <v>7052993</v>
          </cell>
          <cell r="F886" t="str">
            <v>ETUDES &amp; SERVICES DOMAINES SOUMIS COLLECT.TVA TAUX NORMAL</v>
          </cell>
          <cell r="G886">
            <v>0</v>
          </cell>
          <cell r="H886">
            <v>65216.99</v>
          </cell>
          <cell r="I886">
            <v>0</v>
          </cell>
          <cell r="J886">
            <v>11810502.32</v>
          </cell>
          <cell r="K886">
            <v>65216.99</v>
          </cell>
          <cell r="L886">
            <v>11810502.32</v>
          </cell>
          <cell r="M886">
            <v>-11745285.33</v>
          </cell>
        </row>
        <row r="887">
          <cell r="C887" t="str">
            <v>705</v>
          </cell>
          <cell r="D887" t="str">
            <v>7053</v>
          </cell>
          <cell r="E887">
            <v>7053193</v>
          </cell>
          <cell r="F887" t="str">
            <v>ETUDES &amp; SERVICES MISSIONS INTERET GENERAL TVA TAUX NORMAL</v>
          </cell>
          <cell r="G887">
            <v>0</v>
          </cell>
          <cell r="H887">
            <v>0</v>
          </cell>
          <cell r="I887">
            <v>0</v>
          </cell>
          <cell r="J887">
            <v>43407426.56</v>
          </cell>
          <cell r="K887">
            <v>0</v>
          </cell>
          <cell r="L887">
            <v>43407426.56</v>
          </cell>
          <cell r="M887">
            <v>-43407426.56</v>
          </cell>
        </row>
        <row r="888">
          <cell r="C888" t="str">
            <v>705</v>
          </cell>
          <cell r="D888" t="str">
            <v>7053</v>
          </cell>
          <cell r="E888">
            <v>7053213</v>
          </cell>
          <cell r="F888" t="str">
            <v>ETUDES &amp; SERV.EXPERTISES EMPLOI FSIRAN TVA TAUX NORMAL</v>
          </cell>
          <cell r="G888">
            <v>0</v>
          </cell>
          <cell r="H888">
            <v>0</v>
          </cell>
          <cell r="I888">
            <v>0</v>
          </cell>
          <cell r="J888">
            <v>2863531.12</v>
          </cell>
          <cell r="K888">
            <v>0</v>
          </cell>
          <cell r="L888">
            <v>2863531.12</v>
          </cell>
          <cell r="M888">
            <v>-2863531.12</v>
          </cell>
        </row>
        <row r="889">
          <cell r="C889" t="str">
            <v>705</v>
          </cell>
          <cell r="D889" t="str">
            <v>7053</v>
          </cell>
          <cell r="E889">
            <v>7053220</v>
          </cell>
          <cell r="F889" t="str">
            <v>ETUDES &amp; SERVICES EXPERTISES CONV.SAP.FORESTIERS EXONERE TVA</v>
          </cell>
          <cell r="G889">
            <v>0</v>
          </cell>
          <cell r="H889">
            <v>0</v>
          </cell>
          <cell r="I889">
            <v>0</v>
          </cell>
          <cell r="J889">
            <v>9992034.23</v>
          </cell>
          <cell r="K889">
            <v>0</v>
          </cell>
          <cell r="L889">
            <v>9992034.23</v>
          </cell>
          <cell r="M889">
            <v>-9992034.23</v>
          </cell>
        </row>
        <row r="890">
          <cell r="C890" t="str">
            <v>705</v>
          </cell>
          <cell r="D890" t="str">
            <v>7053</v>
          </cell>
          <cell r="E890">
            <v>7053230</v>
          </cell>
          <cell r="F890" t="str">
            <v>ETUDES &amp; SERVICES EXPERTISES PATROUILLES SURV.EXONERE DE TVA</v>
          </cell>
          <cell r="G890">
            <v>0</v>
          </cell>
          <cell r="H890">
            <v>0</v>
          </cell>
          <cell r="I890">
            <v>0</v>
          </cell>
          <cell r="J890">
            <v>59926.5</v>
          </cell>
          <cell r="K890">
            <v>0</v>
          </cell>
          <cell r="L890">
            <v>59926.5</v>
          </cell>
          <cell r="M890">
            <v>-59926.5</v>
          </cell>
        </row>
        <row r="891">
          <cell r="C891" t="str">
            <v>705</v>
          </cell>
          <cell r="D891" t="str">
            <v>7053</v>
          </cell>
          <cell r="E891">
            <v>7053233</v>
          </cell>
          <cell r="F891" t="str">
            <v>ETUDES &amp; SERVICES EXPERT.-PATROUILLES SURVEIL.TVA T NORMAL</v>
          </cell>
          <cell r="G891">
            <v>0</v>
          </cell>
          <cell r="H891">
            <v>1846005.5</v>
          </cell>
          <cell r="I891">
            <v>0</v>
          </cell>
          <cell r="J891">
            <v>5856643.88</v>
          </cell>
          <cell r="K891">
            <v>1846005.5</v>
          </cell>
          <cell r="L891">
            <v>5856643.88</v>
          </cell>
          <cell r="M891">
            <v>-4010638.38</v>
          </cell>
        </row>
        <row r="892">
          <cell r="C892" t="str">
            <v>705</v>
          </cell>
          <cell r="D892" t="str">
            <v>7053</v>
          </cell>
          <cell r="E892">
            <v>7053293</v>
          </cell>
          <cell r="F892" t="str">
            <v>ETUDES &amp; SERVICES EXPERTISES CONVENTIONS MARCH.  TVA NORMAL</v>
          </cell>
          <cell r="G892">
            <v>0</v>
          </cell>
          <cell r="H892">
            <v>7030727.4</v>
          </cell>
          <cell r="I892">
            <v>0</v>
          </cell>
          <cell r="J892">
            <v>21867683.63</v>
          </cell>
          <cell r="K892">
            <v>7030727.4</v>
          </cell>
          <cell r="L892">
            <v>21867683.63</v>
          </cell>
          <cell r="M892">
            <v>-14836956.229999999</v>
          </cell>
        </row>
        <row r="893">
          <cell r="C893" t="str">
            <v>705</v>
          </cell>
          <cell r="D893" t="str">
            <v>7053</v>
          </cell>
          <cell r="E893">
            <v>7053343</v>
          </cell>
          <cell r="F893" t="str">
            <v>ETUDES &amp; SERVICES-EXPERTISES OBJECTEURS CONSCIENCE  T NORMAL</v>
          </cell>
          <cell r="G893">
            <v>0</v>
          </cell>
          <cell r="H893">
            <v>0</v>
          </cell>
          <cell r="I893">
            <v>0</v>
          </cell>
          <cell r="J893">
            <v>2533106.15</v>
          </cell>
          <cell r="K893">
            <v>0</v>
          </cell>
          <cell r="L893">
            <v>2533106.15</v>
          </cell>
          <cell r="M893">
            <v>-2533106.15</v>
          </cell>
        </row>
        <row r="894">
          <cell r="C894" t="str">
            <v>705</v>
          </cell>
          <cell r="D894" t="str">
            <v>7053</v>
          </cell>
          <cell r="E894">
            <v>7053393</v>
          </cell>
          <cell r="F894" t="str">
            <v>ETUDES &amp; SERVICES EXPERTISES CONV.INTERET GEN. - TAUX NORMAL</v>
          </cell>
          <cell r="G894">
            <v>0</v>
          </cell>
          <cell r="H894">
            <v>0</v>
          </cell>
          <cell r="I894">
            <v>0</v>
          </cell>
          <cell r="J894">
            <v>477785.39</v>
          </cell>
          <cell r="K894">
            <v>0</v>
          </cell>
          <cell r="L894">
            <v>477785.39</v>
          </cell>
          <cell r="M894">
            <v>-477785.39</v>
          </cell>
        </row>
        <row r="895">
          <cell r="C895" t="str">
            <v>705</v>
          </cell>
          <cell r="D895" t="str">
            <v>7054</v>
          </cell>
          <cell r="E895">
            <v>7054810</v>
          </cell>
          <cell r="F895" t="str">
            <v>ETUDES &amp; SERVICES-EXPERTISES CONVENTIONS CEE EXONERE DE TVA</v>
          </cell>
          <cell r="G895">
            <v>0</v>
          </cell>
          <cell r="H895">
            <v>0</v>
          </cell>
          <cell r="I895">
            <v>0</v>
          </cell>
          <cell r="J895">
            <v>125818.04</v>
          </cell>
          <cell r="K895">
            <v>0</v>
          </cell>
          <cell r="L895">
            <v>125818.04</v>
          </cell>
          <cell r="M895">
            <v>-125818.04</v>
          </cell>
        </row>
        <row r="896">
          <cell r="C896" t="str">
            <v>705</v>
          </cell>
          <cell r="D896" t="str">
            <v>7054</v>
          </cell>
          <cell r="E896">
            <v>7054895</v>
          </cell>
          <cell r="F896" t="str">
            <v>ETUDES &amp; SERVICES-EXPERT.CONV. CLIENTS ETRANGERS FRANCH.TVA</v>
          </cell>
          <cell r="G896">
            <v>0</v>
          </cell>
          <cell r="H896">
            <v>0</v>
          </cell>
          <cell r="I896">
            <v>0</v>
          </cell>
          <cell r="J896">
            <v>708118.08</v>
          </cell>
          <cell r="K896">
            <v>0</v>
          </cell>
          <cell r="L896">
            <v>708118.08</v>
          </cell>
          <cell r="M896">
            <v>-708118.08</v>
          </cell>
        </row>
        <row r="897">
          <cell r="C897" t="str">
            <v>705</v>
          </cell>
          <cell r="D897" t="str">
            <v>7054</v>
          </cell>
          <cell r="E897">
            <v>7054990</v>
          </cell>
          <cell r="F897" t="str">
            <v>ETUDES &amp; SERVICES-EXPERTISES CONVENTIONS DIV. EXONERE DE TVA</v>
          </cell>
          <cell r="G897">
            <v>0</v>
          </cell>
          <cell r="H897">
            <v>166232.02</v>
          </cell>
          <cell r="I897">
            <v>0</v>
          </cell>
          <cell r="J897">
            <v>3700576.78</v>
          </cell>
          <cell r="K897">
            <v>166232.02</v>
          </cell>
          <cell r="L897">
            <v>3700576.78</v>
          </cell>
          <cell r="M897">
            <v>-3534344.76</v>
          </cell>
        </row>
        <row r="898">
          <cell r="C898" t="str">
            <v>705</v>
          </cell>
          <cell r="D898" t="str">
            <v>7054</v>
          </cell>
          <cell r="E898">
            <v>7054993</v>
          </cell>
          <cell r="F898" t="str">
            <v>ETUDES &amp; SERVICES-EXPERTISES CONVENTIONS DIVERSES TVA T NORM</v>
          </cell>
          <cell r="G898">
            <v>0</v>
          </cell>
          <cell r="H898">
            <v>14312334.6</v>
          </cell>
          <cell r="I898">
            <v>0</v>
          </cell>
          <cell r="J898">
            <v>92292336.6</v>
          </cell>
          <cell r="K898">
            <v>14312334.6</v>
          </cell>
          <cell r="L898">
            <v>92292336.6</v>
          </cell>
          <cell r="M898">
            <v>-77980002</v>
          </cell>
        </row>
        <row r="899">
          <cell r="C899" t="str">
            <v>706</v>
          </cell>
          <cell r="D899" t="str">
            <v>7062</v>
          </cell>
          <cell r="E899">
            <v>7062993</v>
          </cell>
          <cell r="F899" t="str">
            <v>PRESTATIONS DE SERVICE-INGENIERIE TVA TAUX NORMAL</v>
          </cell>
          <cell r="G899">
            <v>0</v>
          </cell>
          <cell r="H899">
            <v>388078.38</v>
          </cell>
          <cell r="I899">
            <v>0</v>
          </cell>
          <cell r="J899">
            <v>22569678.45</v>
          </cell>
          <cell r="K899">
            <v>388078.38</v>
          </cell>
          <cell r="L899">
            <v>22569678.45</v>
          </cell>
          <cell r="M899">
            <v>-22181600.07</v>
          </cell>
        </row>
        <row r="900">
          <cell r="C900" t="str">
            <v>706</v>
          </cell>
          <cell r="D900" t="str">
            <v>7063</v>
          </cell>
          <cell r="E900">
            <v>7063393</v>
          </cell>
          <cell r="F900" t="str">
            <v>PRESTATIONS DE SERVICE-INGENIERIE CONV.INTER. GEN. TX NORMAL</v>
          </cell>
          <cell r="G900">
            <v>0</v>
          </cell>
          <cell r="H900">
            <v>0</v>
          </cell>
          <cell r="I900">
            <v>0</v>
          </cell>
          <cell r="J900">
            <v>3612040.14</v>
          </cell>
          <cell r="K900">
            <v>0</v>
          </cell>
          <cell r="L900">
            <v>3612040.14</v>
          </cell>
          <cell r="M900">
            <v>-3612040.14</v>
          </cell>
        </row>
        <row r="901">
          <cell r="C901" t="str">
            <v>706</v>
          </cell>
          <cell r="D901" t="str">
            <v>7064</v>
          </cell>
          <cell r="E901">
            <v>7064993</v>
          </cell>
          <cell r="F901" t="str">
            <v>PRESTATIONS DE SERVICE-INGENIERIE CONVENTIONS DIV. T NORMAL</v>
          </cell>
          <cell r="G901">
            <v>0</v>
          </cell>
          <cell r="H901">
            <v>39958.56</v>
          </cell>
          <cell r="I901">
            <v>0</v>
          </cell>
          <cell r="J901">
            <v>6594919.59</v>
          </cell>
          <cell r="K901">
            <v>39958.56</v>
          </cell>
          <cell r="L901">
            <v>6594919.59</v>
          </cell>
          <cell r="M901">
            <v>-6554961.03</v>
          </cell>
        </row>
        <row r="902">
          <cell r="C902" t="str">
            <v>708</v>
          </cell>
          <cell r="D902" t="str">
            <v>7081</v>
          </cell>
          <cell r="E902">
            <v>7081100</v>
          </cell>
          <cell r="F902" t="str">
            <v>PRODUITS ACTIVITES ANNEXES -FRAIS DE SEJOUR EXONERE TVA</v>
          </cell>
          <cell r="G902">
            <v>0</v>
          </cell>
          <cell r="H902">
            <v>44003.02</v>
          </cell>
          <cell r="I902">
            <v>0</v>
          </cell>
          <cell r="J902">
            <v>2932580.43</v>
          </cell>
          <cell r="K902">
            <v>44003.02</v>
          </cell>
          <cell r="L902">
            <v>2932580.43</v>
          </cell>
          <cell r="M902">
            <v>-2888577.41</v>
          </cell>
        </row>
        <row r="903">
          <cell r="C903" t="str">
            <v>708</v>
          </cell>
          <cell r="D903" t="str">
            <v>7081</v>
          </cell>
          <cell r="E903">
            <v>7081110</v>
          </cell>
          <cell r="F903" t="str">
            <v>PRODUITS ACTIVITES ANNEXES - FRAIS DE SEJOUR TVA T.REDUIT</v>
          </cell>
          <cell r="G903">
            <v>0</v>
          </cell>
          <cell r="H903">
            <v>5796.55</v>
          </cell>
          <cell r="I903">
            <v>0</v>
          </cell>
          <cell r="J903">
            <v>792462.06</v>
          </cell>
          <cell r="K903">
            <v>5796.55</v>
          </cell>
          <cell r="L903">
            <v>792462.06</v>
          </cell>
          <cell r="M903">
            <v>-786665.51</v>
          </cell>
        </row>
        <row r="904">
          <cell r="C904" t="str">
            <v>708</v>
          </cell>
          <cell r="D904" t="str">
            <v>7081</v>
          </cell>
          <cell r="E904">
            <v>7081130</v>
          </cell>
          <cell r="F904" t="str">
            <v>PRODUITS ACTIVITES ANNEXES -FRAIS DE SEJOUR TVA T.NORMAL</v>
          </cell>
          <cell r="G904">
            <v>0</v>
          </cell>
          <cell r="H904">
            <v>7231.23</v>
          </cell>
          <cell r="I904">
            <v>0</v>
          </cell>
          <cell r="J904">
            <v>445839.51</v>
          </cell>
          <cell r="K904">
            <v>7231.23</v>
          </cell>
          <cell r="L904">
            <v>445839.51</v>
          </cell>
          <cell r="M904">
            <v>-438608.28</v>
          </cell>
        </row>
        <row r="905">
          <cell r="C905" t="str">
            <v>708</v>
          </cell>
          <cell r="D905" t="str">
            <v>7081</v>
          </cell>
          <cell r="E905">
            <v>7081300</v>
          </cell>
          <cell r="F905" t="str">
            <v>CONTRIBUTION DU PERSONNEL ACHAT CHEQUES RESTAURANT</v>
          </cell>
          <cell r="G905">
            <v>0</v>
          </cell>
          <cell r="H905">
            <v>32128</v>
          </cell>
          <cell r="I905">
            <v>0</v>
          </cell>
          <cell r="J905">
            <v>4752796.26</v>
          </cell>
          <cell r="K905">
            <v>32128</v>
          </cell>
          <cell r="L905">
            <v>4752796.26</v>
          </cell>
          <cell r="M905">
            <v>-4720668.26</v>
          </cell>
        </row>
        <row r="906">
          <cell r="C906" t="str">
            <v>708</v>
          </cell>
          <cell r="D906" t="str">
            <v>7083</v>
          </cell>
          <cell r="E906">
            <v>7083100</v>
          </cell>
          <cell r="F906" t="str">
            <v>LOCATIONS DE TERRAIN</v>
          </cell>
          <cell r="G906">
            <v>0</v>
          </cell>
          <cell r="H906">
            <v>0</v>
          </cell>
          <cell r="I906">
            <v>0</v>
          </cell>
          <cell r="J906">
            <v>145826.41</v>
          </cell>
          <cell r="K906">
            <v>0</v>
          </cell>
          <cell r="L906">
            <v>145826.41</v>
          </cell>
          <cell r="M906">
            <v>-145826.41</v>
          </cell>
        </row>
        <row r="907">
          <cell r="C907" t="str">
            <v>708</v>
          </cell>
          <cell r="D907" t="str">
            <v>7083</v>
          </cell>
          <cell r="E907">
            <v>7083200</v>
          </cell>
          <cell r="F907" t="str">
            <v>LOCATIONS DE LOCAUX</v>
          </cell>
          <cell r="G907">
            <v>0</v>
          </cell>
          <cell r="H907">
            <v>24922.72</v>
          </cell>
          <cell r="I907">
            <v>0</v>
          </cell>
          <cell r="J907">
            <v>1785323.4</v>
          </cell>
          <cell r="K907">
            <v>24922.72</v>
          </cell>
          <cell r="L907">
            <v>1785323.4</v>
          </cell>
          <cell r="M907">
            <v>-1760400.68</v>
          </cell>
        </row>
        <row r="908">
          <cell r="C908" t="str">
            <v>708</v>
          </cell>
          <cell r="D908" t="str">
            <v>7083</v>
          </cell>
          <cell r="E908">
            <v>7083230</v>
          </cell>
          <cell r="F908" t="str">
            <v>LOCATIONS DE LOCAUX APPARTENANT A L'ETABL. (TVA TAUX NORMAL)</v>
          </cell>
          <cell r="G908">
            <v>0</v>
          </cell>
          <cell r="H908">
            <v>0</v>
          </cell>
          <cell r="I908">
            <v>0</v>
          </cell>
          <cell r="J908">
            <v>225217.16</v>
          </cell>
          <cell r="K908">
            <v>0</v>
          </cell>
          <cell r="L908">
            <v>225217.16</v>
          </cell>
          <cell r="M908">
            <v>-225217.16</v>
          </cell>
        </row>
        <row r="909">
          <cell r="C909" t="str">
            <v>708</v>
          </cell>
          <cell r="D909" t="str">
            <v>7083</v>
          </cell>
          <cell r="E909">
            <v>7083310</v>
          </cell>
          <cell r="F909" t="str">
            <v>MATERIELS ET AIRES DE STOCKAGE (TVA TAUX REDUIT)</v>
          </cell>
          <cell r="G909">
            <v>0</v>
          </cell>
          <cell r="H909">
            <v>0</v>
          </cell>
          <cell r="I909">
            <v>0</v>
          </cell>
          <cell r="J909">
            <v>853.08</v>
          </cell>
          <cell r="K909">
            <v>0</v>
          </cell>
          <cell r="L909">
            <v>853.08</v>
          </cell>
          <cell r="M909">
            <v>-853.08</v>
          </cell>
        </row>
        <row r="910">
          <cell r="C910" t="str">
            <v>708</v>
          </cell>
          <cell r="D910" t="str">
            <v>7083</v>
          </cell>
          <cell r="E910">
            <v>7083330</v>
          </cell>
          <cell r="F910" t="str">
            <v>MATERIELS ET AIRES DE STOCKAGE (TVA TAUX NORMAL)</v>
          </cell>
          <cell r="G910">
            <v>0</v>
          </cell>
          <cell r="H910">
            <v>2668.06</v>
          </cell>
          <cell r="I910">
            <v>0</v>
          </cell>
          <cell r="J910">
            <v>99454.78</v>
          </cell>
          <cell r="K910">
            <v>2668.06</v>
          </cell>
          <cell r="L910">
            <v>99454.78</v>
          </cell>
          <cell r="M910">
            <v>-96786.72</v>
          </cell>
        </row>
        <row r="911">
          <cell r="C911" t="str">
            <v>708</v>
          </cell>
          <cell r="D911" t="str">
            <v>7084</v>
          </cell>
          <cell r="E911">
            <v>7084000</v>
          </cell>
          <cell r="F911" t="str">
            <v>MISE A DISPOSITION DE PERSONNEL EXONEREE DE LA TVA</v>
          </cell>
          <cell r="G911">
            <v>0</v>
          </cell>
          <cell r="H911">
            <v>0</v>
          </cell>
          <cell r="I911">
            <v>0</v>
          </cell>
          <cell r="J911">
            <v>1033592.42</v>
          </cell>
          <cell r="K911">
            <v>0</v>
          </cell>
          <cell r="L911">
            <v>1033592.42</v>
          </cell>
          <cell r="M911">
            <v>-1033592.42</v>
          </cell>
        </row>
        <row r="912">
          <cell r="C912" t="str">
            <v>708</v>
          </cell>
          <cell r="D912" t="str">
            <v>7084</v>
          </cell>
          <cell r="E912">
            <v>7084300</v>
          </cell>
          <cell r="F912" t="str">
            <v>MISE A DISPOSITION DE PERSONNEL - TVA TAUX NORMAL</v>
          </cell>
          <cell r="G912">
            <v>0</v>
          </cell>
          <cell r="H912">
            <v>0</v>
          </cell>
          <cell r="I912">
            <v>0</v>
          </cell>
          <cell r="J912">
            <v>637398.57</v>
          </cell>
          <cell r="K912">
            <v>0</v>
          </cell>
          <cell r="L912">
            <v>637398.57</v>
          </cell>
          <cell r="M912">
            <v>-637398.57</v>
          </cell>
        </row>
        <row r="913">
          <cell r="C913" t="str">
            <v>708</v>
          </cell>
          <cell r="D913" t="str">
            <v>7085</v>
          </cell>
          <cell r="E913">
            <v>7085000</v>
          </cell>
          <cell r="F913" t="str">
            <v>PORTS ET ACCESSOIRES EXONERES DE LA TVA</v>
          </cell>
          <cell r="G913">
            <v>0</v>
          </cell>
          <cell r="H913">
            <v>0</v>
          </cell>
          <cell r="I913">
            <v>0</v>
          </cell>
          <cell r="J913">
            <v>2131.83</v>
          </cell>
          <cell r="K913">
            <v>0</v>
          </cell>
          <cell r="L913">
            <v>2131.83</v>
          </cell>
          <cell r="M913">
            <v>-2131.83</v>
          </cell>
        </row>
        <row r="914">
          <cell r="C914" t="str">
            <v>708</v>
          </cell>
          <cell r="D914" t="str">
            <v>7085</v>
          </cell>
          <cell r="E914">
            <v>7085100</v>
          </cell>
          <cell r="F914" t="str">
            <v>PORTS ET ACCESSOIRES - TVA TAUX REDUIT</v>
          </cell>
          <cell r="G914">
            <v>0</v>
          </cell>
          <cell r="H914">
            <v>0</v>
          </cell>
          <cell r="I914">
            <v>0</v>
          </cell>
          <cell r="J914">
            <v>23.7</v>
          </cell>
          <cell r="K914">
            <v>0</v>
          </cell>
          <cell r="L914">
            <v>23.7</v>
          </cell>
          <cell r="M914">
            <v>-23.7</v>
          </cell>
        </row>
        <row r="915">
          <cell r="C915" t="str">
            <v>708</v>
          </cell>
          <cell r="D915" t="str">
            <v>7085</v>
          </cell>
          <cell r="E915">
            <v>7085300</v>
          </cell>
          <cell r="F915" t="str">
            <v>PORTS ET ACCESSOIRES - TVA TAUX NORMAL</v>
          </cell>
          <cell r="G915">
            <v>0</v>
          </cell>
          <cell r="H915">
            <v>499.97</v>
          </cell>
          <cell r="I915">
            <v>0</v>
          </cell>
          <cell r="J915">
            <v>1906.3</v>
          </cell>
          <cell r="K915">
            <v>499.97</v>
          </cell>
          <cell r="L915">
            <v>1906.3</v>
          </cell>
          <cell r="M915">
            <v>-1406.33</v>
          </cell>
        </row>
        <row r="916">
          <cell r="C916" t="str">
            <v>713</v>
          </cell>
          <cell r="D916" t="str">
            <v>7133</v>
          </cell>
          <cell r="E916">
            <v>7133500</v>
          </cell>
          <cell r="F916" t="str">
            <v>VARIATION DES STOCKS COURS DE PRODUCT.BIENS TRAVAUX EN COURS</v>
          </cell>
          <cell r="G916">
            <v>0</v>
          </cell>
          <cell r="H916">
            <v>69416629</v>
          </cell>
          <cell r="I916">
            <v>0</v>
          </cell>
          <cell r="J916">
            <v>52470524</v>
          </cell>
          <cell r="K916">
            <v>69416629</v>
          </cell>
          <cell r="L916">
            <v>52470524</v>
          </cell>
          <cell r="M916">
            <v>16946105</v>
          </cell>
        </row>
        <row r="917">
          <cell r="C917" t="str">
            <v>713</v>
          </cell>
          <cell r="D917" t="str">
            <v>7135</v>
          </cell>
          <cell r="E917">
            <v>7135500</v>
          </cell>
          <cell r="F917" t="str">
            <v>VARIATION DES STOCKS DE PRODUITS - PRODUITS FINIS</v>
          </cell>
          <cell r="G917">
            <v>0</v>
          </cell>
          <cell r="H917">
            <v>130494807.71</v>
          </cell>
          <cell r="I917">
            <v>0</v>
          </cell>
          <cell r="J917">
            <v>117743462</v>
          </cell>
          <cell r="K917">
            <v>130494807.71</v>
          </cell>
          <cell r="L917">
            <v>117743462</v>
          </cell>
          <cell r="M917">
            <v>12751345.709999993</v>
          </cell>
        </row>
        <row r="918">
          <cell r="C918" t="str">
            <v>722</v>
          </cell>
          <cell r="D918" t="str">
            <v>7222</v>
          </cell>
          <cell r="E918">
            <v>7222170</v>
          </cell>
          <cell r="F918" t="str">
            <v>TRAVAUX FAITS PART L'ETABLISS.POUR CPTE ETAT EN FORETS DOM</v>
          </cell>
          <cell r="G918">
            <v>0</v>
          </cell>
          <cell r="H918">
            <v>0</v>
          </cell>
          <cell r="I918">
            <v>0</v>
          </cell>
          <cell r="J918">
            <v>203322900.33</v>
          </cell>
          <cell r="K918">
            <v>0</v>
          </cell>
          <cell r="L918">
            <v>203322900.33</v>
          </cell>
          <cell r="M918">
            <v>-203322900.33</v>
          </cell>
        </row>
        <row r="919">
          <cell r="C919" t="str">
            <v>741</v>
          </cell>
          <cell r="D919" t="str">
            <v>7410</v>
          </cell>
          <cell r="E919">
            <v>7410000</v>
          </cell>
          <cell r="F919" t="str">
            <v>SUBV. U. E. - OPERATIONS EXONEREES DE TVA</v>
          </cell>
          <cell r="G919">
            <v>0</v>
          </cell>
          <cell r="H919">
            <v>618995.6</v>
          </cell>
          <cell r="I919">
            <v>0</v>
          </cell>
          <cell r="J919">
            <v>14499002.5</v>
          </cell>
          <cell r="K919">
            <v>618995.6</v>
          </cell>
          <cell r="L919">
            <v>14499002.5</v>
          </cell>
          <cell r="M919">
            <v>-13880006.9</v>
          </cell>
        </row>
        <row r="920">
          <cell r="C920" t="str">
            <v>741</v>
          </cell>
          <cell r="D920" t="str">
            <v>7413</v>
          </cell>
          <cell r="E920">
            <v>7413000</v>
          </cell>
          <cell r="F920" t="str">
            <v>SUBV. U. E. - OPERATIONS TVA TAUX NORMAL</v>
          </cell>
          <cell r="G920">
            <v>0</v>
          </cell>
          <cell r="H920">
            <v>93733.96</v>
          </cell>
          <cell r="I920">
            <v>0</v>
          </cell>
          <cell r="J920">
            <v>2516330.29</v>
          </cell>
          <cell r="K920">
            <v>93733.96</v>
          </cell>
          <cell r="L920">
            <v>2516330.29</v>
          </cell>
          <cell r="M920">
            <v>-2422596.33</v>
          </cell>
        </row>
        <row r="921">
          <cell r="C921" t="str">
            <v>742</v>
          </cell>
          <cell r="D921" t="str">
            <v>7421</v>
          </cell>
          <cell r="E921">
            <v>7421000</v>
          </cell>
          <cell r="F921" t="str">
            <v>SUBV. CONTRAT DE PLAN ETAT-REGION - OPERATIONS EXONEREES TVA</v>
          </cell>
          <cell r="G921">
            <v>0</v>
          </cell>
          <cell r="H921">
            <v>308618.86</v>
          </cell>
          <cell r="I921">
            <v>0</v>
          </cell>
          <cell r="J921">
            <v>10089654.12</v>
          </cell>
          <cell r="K921">
            <v>308618.86</v>
          </cell>
          <cell r="L921">
            <v>10089654.12</v>
          </cell>
          <cell r="M921">
            <v>-9781035.26</v>
          </cell>
        </row>
        <row r="922">
          <cell r="C922" t="str">
            <v>742</v>
          </cell>
          <cell r="D922" t="str">
            <v>7422</v>
          </cell>
          <cell r="E922">
            <v>7422000</v>
          </cell>
          <cell r="F922" t="str">
            <v>AUTRES SUBV. ETAT - OPERATIONS EXONEREES DE TVA</v>
          </cell>
          <cell r="G922">
            <v>0</v>
          </cell>
          <cell r="H922">
            <v>4488993.03</v>
          </cell>
          <cell r="I922">
            <v>0</v>
          </cell>
          <cell r="J922">
            <v>78182298.59</v>
          </cell>
          <cell r="K922">
            <v>4488993.03</v>
          </cell>
          <cell r="L922">
            <v>78182298.59</v>
          </cell>
          <cell r="M922">
            <v>-73693305.56</v>
          </cell>
        </row>
        <row r="923">
          <cell r="C923" t="str">
            <v>742</v>
          </cell>
          <cell r="D923" t="str">
            <v>7422</v>
          </cell>
          <cell r="E923">
            <v>7422100</v>
          </cell>
          <cell r="F923" t="str">
            <v>AUTRES SUBVENTIONS RECUES DE L'ETAT - TVA TAUX REDUIT</v>
          </cell>
          <cell r="G923">
            <v>0</v>
          </cell>
          <cell r="H923">
            <v>53584333.98</v>
          </cell>
          <cell r="I923">
            <v>0</v>
          </cell>
          <cell r="J923">
            <v>167274847.72</v>
          </cell>
          <cell r="K923">
            <v>53584333.98</v>
          </cell>
          <cell r="L923">
            <v>167274847.72</v>
          </cell>
          <cell r="M923">
            <v>-113690513.74000001</v>
          </cell>
        </row>
        <row r="924">
          <cell r="C924" t="str">
            <v>742</v>
          </cell>
          <cell r="D924" t="str">
            <v>7422</v>
          </cell>
          <cell r="E924">
            <v>7422300</v>
          </cell>
          <cell r="F924" t="str">
            <v>AUTRES SUBV. ETAT - OPERATIONS TVA TAUX NORMAL</v>
          </cell>
          <cell r="G924">
            <v>0</v>
          </cell>
          <cell r="H924">
            <v>9187887.02</v>
          </cell>
          <cell r="I924">
            <v>0</v>
          </cell>
          <cell r="J924">
            <v>22176242.38</v>
          </cell>
          <cell r="K924">
            <v>9187887.02</v>
          </cell>
          <cell r="L924">
            <v>22176242.38</v>
          </cell>
          <cell r="M924">
            <v>-12988355.36</v>
          </cell>
        </row>
        <row r="925">
          <cell r="C925" t="str">
            <v>742</v>
          </cell>
          <cell r="D925" t="str">
            <v>7423</v>
          </cell>
          <cell r="E925">
            <v>7423000</v>
          </cell>
          <cell r="F925" t="str">
            <v>AIDES EXCEPTIONNELLES TRANSPORT BOIS CHABLIS (EXONEREES TVA)</v>
          </cell>
          <cell r="G925">
            <v>0</v>
          </cell>
          <cell r="H925">
            <v>0</v>
          </cell>
          <cell r="I925">
            <v>0</v>
          </cell>
          <cell r="J925">
            <v>7397994.81</v>
          </cell>
          <cell r="K925">
            <v>0</v>
          </cell>
          <cell r="L925">
            <v>7397994.81</v>
          </cell>
          <cell r="M925">
            <v>-7397994.81</v>
          </cell>
        </row>
        <row r="926">
          <cell r="C926" t="str">
            <v>746</v>
          </cell>
          <cell r="D926" t="str">
            <v>7460</v>
          </cell>
          <cell r="E926">
            <v>7460000</v>
          </cell>
          <cell r="F926" t="str">
            <v>SUBV. COLLECTIVITES PUBLIQUES - OPERATIONS EXONEREES DE TVA</v>
          </cell>
          <cell r="G926">
            <v>0</v>
          </cell>
          <cell r="H926">
            <v>437672.48</v>
          </cell>
          <cell r="I926">
            <v>0</v>
          </cell>
          <cell r="J926">
            <v>7455332.04</v>
          </cell>
          <cell r="K926">
            <v>437672.48</v>
          </cell>
          <cell r="L926">
            <v>7455332.04</v>
          </cell>
          <cell r="M926">
            <v>-7017659.5600000005</v>
          </cell>
        </row>
        <row r="927">
          <cell r="C927" t="str">
            <v>746</v>
          </cell>
          <cell r="D927" t="str">
            <v>7461</v>
          </cell>
          <cell r="E927">
            <v>7461000</v>
          </cell>
          <cell r="F927" t="str">
            <v>AIDES EXCEPTIONNELLES TRANSPORT BOIS CHABLIS (EXONEREES TVA)</v>
          </cell>
          <cell r="G927">
            <v>0</v>
          </cell>
          <cell r="H927">
            <v>140640</v>
          </cell>
          <cell r="I927">
            <v>0</v>
          </cell>
          <cell r="J927">
            <v>997004.8</v>
          </cell>
          <cell r="K927">
            <v>140640</v>
          </cell>
          <cell r="L927">
            <v>997004.8</v>
          </cell>
          <cell r="M927">
            <v>-856364.8</v>
          </cell>
        </row>
        <row r="928">
          <cell r="C928" t="str">
            <v>746</v>
          </cell>
          <cell r="D928" t="str">
            <v>7463</v>
          </cell>
          <cell r="E928">
            <v>7463000</v>
          </cell>
          <cell r="F928" t="str">
            <v>SUBV. COLLECTIVITES PUBLIQUES - OPERATIONS TVA TAUX NORMAL</v>
          </cell>
          <cell r="G928">
            <v>0</v>
          </cell>
          <cell r="H928">
            <v>395906</v>
          </cell>
          <cell r="I928">
            <v>0</v>
          </cell>
          <cell r="J928">
            <v>3400098.11</v>
          </cell>
          <cell r="K928">
            <v>395906</v>
          </cell>
          <cell r="L928">
            <v>3400098.11</v>
          </cell>
          <cell r="M928">
            <v>-3004192.11</v>
          </cell>
        </row>
        <row r="929">
          <cell r="C929" t="str">
            <v>748</v>
          </cell>
          <cell r="D929" t="str">
            <v>7481</v>
          </cell>
          <cell r="E929">
            <v>7481000</v>
          </cell>
          <cell r="F929" t="str">
            <v>SUBVENTIONS CNASEA</v>
          </cell>
          <cell r="G929">
            <v>0</v>
          </cell>
          <cell r="H929">
            <v>922299.22</v>
          </cell>
          <cell r="I929">
            <v>0</v>
          </cell>
          <cell r="J929">
            <v>31447665.88</v>
          </cell>
          <cell r="K929">
            <v>922299.22</v>
          </cell>
          <cell r="L929">
            <v>31447665.88</v>
          </cell>
          <cell r="M929">
            <v>-30525366.66</v>
          </cell>
        </row>
        <row r="930">
          <cell r="C930" t="str">
            <v>748</v>
          </cell>
          <cell r="D930" t="str">
            <v>7488</v>
          </cell>
          <cell r="E930">
            <v>7488000</v>
          </cell>
          <cell r="F930" t="str">
            <v>SUBVENTIONS AUTRES ORGANISMES - OPERATIONS EXONEREES DE TVA</v>
          </cell>
          <cell r="G930">
            <v>0</v>
          </cell>
          <cell r="H930">
            <v>798402.3</v>
          </cell>
          <cell r="I930">
            <v>0</v>
          </cell>
          <cell r="J930">
            <v>5106753.18</v>
          </cell>
          <cell r="K930">
            <v>798402.3</v>
          </cell>
          <cell r="L930">
            <v>5106753.18</v>
          </cell>
          <cell r="M930">
            <v>-4308350.88</v>
          </cell>
        </row>
        <row r="931">
          <cell r="C931" t="str">
            <v>748</v>
          </cell>
          <cell r="D931" t="str">
            <v>7488</v>
          </cell>
          <cell r="E931">
            <v>7488300</v>
          </cell>
          <cell r="F931" t="str">
            <v>SUBVENTIONS AUTRES ORGANISMES - OPERATIONS TVA TAUX NORMAL</v>
          </cell>
          <cell r="G931">
            <v>0</v>
          </cell>
          <cell r="H931">
            <v>1669876.07</v>
          </cell>
          <cell r="I931">
            <v>0</v>
          </cell>
          <cell r="J931">
            <v>4577745.19</v>
          </cell>
          <cell r="K931">
            <v>1669876.07</v>
          </cell>
          <cell r="L931">
            <v>4577745.19</v>
          </cell>
          <cell r="M931">
            <v>-2907869.12</v>
          </cell>
        </row>
        <row r="932">
          <cell r="C932" t="str">
            <v>751</v>
          </cell>
          <cell r="D932" t="str">
            <v>7516</v>
          </cell>
          <cell r="E932">
            <v>7516000</v>
          </cell>
          <cell r="F932" t="str">
            <v>REDEV.POUR CONCESSIONS -DROIT D'AUTEUR &amp; REPRODUCTION</v>
          </cell>
          <cell r="G932">
            <v>0</v>
          </cell>
          <cell r="H932">
            <v>0</v>
          </cell>
          <cell r="I932">
            <v>0</v>
          </cell>
          <cell r="J932">
            <v>11238.95</v>
          </cell>
          <cell r="K932">
            <v>0</v>
          </cell>
          <cell r="L932">
            <v>11238.95</v>
          </cell>
          <cell r="M932">
            <v>-11238.95</v>
          </cell>
        </row>
        <row r="933">
          <cell r="C933" t="str">
            <v>753</v>
          </cell>
          <cell r="D933" t="str">
            <v>7530</v>
          </cell>
          <cell r="E933">
            <v>7530000</v>
          </cell>
          <cell r="F933" t="str">
            <v>JETONS DE PRESENCE &amp; REMUNERATIONS D'AMINISTRATEURS GERANTS</v>
          </cell>
          <cell r="G933">
            <v>0</v>
          </cell>
          <cell r="H933">
            <v>0</v>
          </cell>
          <cell r="I933">
            <v>0</v>
          </cell>
          <cell r="J933">
            <v>10000</v>
          </cell>
          <cell r="K933">
            <v>0</v>
          </cell>
          <cell r="L933">
            <v>10000</v>
          </cell>
          <cell r="M933">
            <v>-10000</v>
          </cell>
        </row>
        <row r="934">
          <cell r="C934" t="str">
            <v>758</v>
          </cell>
          <cell r="D934" t="str">
            <v>7580</v>
          </cell>
          <cell r="E934">
            <v>7580000</v>
          </cell>
          <cell r="F934" t="str">
            <v>TIMBRES ET BRACELETS DE CHASSE</v>
          </cell>
          <cell r="G934">
            <v>0</v>
          </cell>
          <cell r="H934">
            <v>160720.4</v>
          </cell>
          <cell r="I934">
            <v>0</v>
          </cell>
          <cell r="J934">
            <v>12945036.75</v>
          </cell>
          <cell r="K934">
            <v>160720.4</v>
          </cell>
          <cell r="L934">
            <v>12945036.75</v>
          </cell>
          <cell r="M934">
            <v>-12784316.35</v>
          </cell>
        </row>
        <row r="935">
          <cell r="C935" t="str">
            <v>758</v>
          </cell>
          <cell r="D935" t="str">
            <v>7581</v>
          </cell>
          <cell r="E935">
            <v>7581000</v>
          </cell>
          <cell r="F935" t="str">
            <v>PRODUITS DIVERS DE GESTION COURANTE - TAXES DE SEJOUR</v>
          </cell>
          <cell r="G935">
            <v>0</v>
          </cell>
          <cell r="H935">
            <v>0</v>
          </cell>
          <cell r="I935">
            <v>0</v>
          </cell>
          <cell r="J935">
            <v>15938.18</v>
          </cell>
          <cell r="K935">
            <v>0</v>
          </cell>
          <cell r="L935">
            <v>15938.18</v>
          </cell>
          <cell r="M935">
            <v>-15938.18</v>
          </cell>
        </row>
        <row r="936">
          <cell r="C936" t="str">
            <v>758</v>
          </cell>
          <cell r="D936" t="str">
            <v>7582</v>
          </cell>
          <cell r="E936">
            <v>7582000</v>
          </cell>
          <cell r="F936" t="str">
            <v>REMBOURSEMENT DES DOMMAGES CORPORELS &amp; INCOPORELS</v>
          </cell>
          <cell r="G936">
            <v>0</v>
          </cell>
          <cell r="H936">
            <v>2400</v>
          </cell>
          <cell r="I936">
            <v>0</v>
          </cell>
          <cell r="J936">
            <v>741713.32</v>
          </cell>
          <cell r="K936">
            <v>2400</v>
          </cell>
          <cell r="L936">
            <v>741713.32</v>
          </cell>
          <cell r="M936">
            <v>-739313.32</v>
          </cell>
        </row>
        <row r="937">
          <cell r="C937" t="str">
            <v>758</v>
          </cell>
          <cell r="D937" t="str">
            <v>7583</v>
          </cell>
          <cell r="E937">
            <v>7583000</v>
          </cell>
          <cell r="F937" t="str">
            <v>PRODUITS GEST.COUR.PROVENANT DE L'ANNUL.MANDATS EXERC.ANTERI</v>
          </cell>
          <cell r="G937">
            <v>0</v>
          </cell>
          <cell r="H937">
            <v>0</v>
          </cell>
          <cell r="I937">
            <v>0</v>
          </cell>
          <cell r="J937">
            <v>594835.82</v>
          </cell>
          <cell r="K937">
            <v>0</v>
          </cell>
          <cell r="L937">
            <v>594835.82</v>
          </cell>
          <cell r="M937">
            <v>-594835.82</v>
          </cell>
        </row>
        <row r="938">
          <cell r="C938" t="str">
            <v>758</v>
          </cell>
          <cell r="D938" t="str">
            <v>7584</v>
          </cell>
          <cell r="E938">
            <v>7584000</v>
          </cell>
          <cell r="F938" t="str">
            <v>TAXES D'EMBARQUEMENT (ILES DE LERINS) DT 96-555 DU 21/06/96)</v>
          </cell>
          <cell r="G938">
            <v>0</v>
          </cell>
          <cell r="H938">
            <v>0</v>
          </cell>
          <cell r="I938">
            <v>0</v>
          </cell>
          <cell r="J938">
            <v>238900</v>
          </cell>
          <cell r="K938">
            <v>0</v>
          </cell>
          <cell r="L938">
            <v>238900</v>
          </cell>
          <cell r="M938">
            <v>-238900</v>
          </cell>
        </row>
        <row r="939">
          <cell r="C939" t="str">
            <v>758</v>
          </cell>
          <cell r="D939" t="str">
            <v>7586</v>
          </cell>
          <cell r="E939">
            <v>7586000</v>
          </cell>
          <cell r="F939" t="str">
            <v>REMBOURSEMENT DES FRAIS DE FORMATION</v>
          </cell>
          <cell r="G939">
            <v>0</v>
          </cell>
          <cell r="H939">
            <v>24759.97</v>
          </cell>
          <cell r="I939">
            <v>0</v>
          </cell>
          <cell r="J939">
            <v>82596009.11</v>
          </cell>
          <cell r="K939">
            <v>24759.97</v>
          </cell>
          <cell r="L939">
            <v>82596009.11</v>
          </cell>
          <cell r="M939">
            <v>-82571249.14</v>
          </cell>
        </row>
        <row r="940">
          <cell r="C940" t="str">
            <v>758</v>
          </cell>
          <cell r="D940" t="str">
            <v>7587</v>
          </cell>
          <cell r="E940">
            <v>7587100</v>
          </cell>
          <cell r="F940" t="str">
            <v>PROD.DROITS ENREGIST &amp; TIMBRES CONCESSIONS AUTRES QUE CHASSE</v>
          </cell>
          <cell r="G940">
            <v>0</v>
          </cell>
          <cell r="H940">
            <v>0</v>
          </cell>
          <cell r="I940">
            <v>0</v>
          </cell>
          <cell r="J940">
            <v>20055.85</v>
          </cell>
          <cell r="K940">
            <v>0</v>
          </cell>
          <cell r="L940">
            <v>20055.85</v>
          </cell>
          <cell r="M940">
            <v>-20055.85</v>
          </cell>
        </row>
        <row r="941">
          <cell r="C941" t="str">
            <v>758</v>
          </cell>
          <cell r="D941" t="str">
            <v>7587</v>
          </cell>
          <cell r="E941">
            <v>7587200</v>
          </cell>
          <cell r="F941" t="str">
            <v>PROD.DROITS ENREGIST. &amp; TIMBRES S/BAUX CHASSE - CHASSE</v>
          </cell>
          <cell r="G941">
            <v>0</v>
          </cell>
          <cell r="H941">
            <v>0</v>
          </cell>
          <cell r="I941">
            <v>0</v>
          </cell>
          <cell r="J941">
            <v>1191</v>
          </cell>
          <cell r="K941">
            <v>0</v>
          </cell>
          <cell r="L941">
            <v>1191</v>
          </cell>
          <cell r="M941">
            <v>-1191</v>
          </cell>
        </row>
        <row r="942">
          <cell r="C942" t="str">
            <v>758</v>
          </cell>
          <cell r="D942" t="str">
            <v>7588</v>
          </cell>
          <cell r="E942">
            <v>7588000</v>
          </cell>
          <cell r="F942" t="str">
            <v>RESTITUTIONS DIVERSES - EXONEREES DE LA TVA</v>
          </cell>
          <cell r="G942">
            <v>0</v>
          </cell>
          <cell r="H942">
            <v>1391895.03</v>
          </cell>
          <cell r="I942">
            <v>0</v>
          </cell>
          <cell r="J942">
            <v>5242861.89</v>
          </cell>
          <cell r="K942">
            <v>1391895.03</v>
          </cell>
          <cell r="L942">
            <v>5242861.89</v>
          </cell>
          <cell r="M942">
            <v>-3850966.8599999994</v>
          </cell>
        </row>
        <row r="943">
          <cell r="C943" t="str">
            <v>758</v>
          </cell>
          <cell r="D943" t="str">
            <v>7588</v>
          </cell>
          <cell r="E943">
            <v>7588100</v>
          </cell>
          <cell r="F943" t="str">
            <v>RESTITUTIONS DIVERSES - TVA TAUX REDUIT</v>
          </cell>
          <cell r="G943">
            <v>0</v>
          </cell>
          <cell r="H943">
            <v>3744.04</v>
          </cell>
          <cell r="I943">
            <v>0</v>
          </cell>
          <cell r="J943">
            <v>909149.98</v>
          </cell>
          <cell r="K943">
            <v>3744.04</v>
          </cell>
          <cell r="L943">
            <v>909149.98</v>
          </cell>
          <cell r="M943">
            <v>-905405.94</v>
          </cell>
        </row>
        <row r="944">
          <cell r="C944" t="str">
            <v>758</v>
          </cell>
          <cell r="D944" t="str">
            <v>7588</v>
          </cell>
          <cell r="E944">
            <v>7588300</v>
          </cell>
          <cell r="F944" t="str">
            <v>RESTITUTIONS DIVERSES - TVA TAUX NORMAL</v>
          </cell>
          <cell r="G944">
            <v>0</v>
          </cell>
          <cell r="H944">
            <v>12699.68</v>
          </cell>
          <cell r="I944">
            <v>0</v>
          </cell>
          <cell r="J944">
            <v>995874.96</v>
          </cell>
          <cell r="K944">
            <v>12699.68</v>
          </cell>
          <cell r="L944">
            <v>995874.96</v>
          </cell>
          <cell r="M944">
            <v>-983175.2799999999</v>
          </cell>
        </row>
        <row r="945">
          <cell r="C945" t="str">
            <v>761</v>
          </cell>
          <cell r="D945" t="str">
            <v>7611</v>
          </cell>
          <cell r="E945">
            <v>7611000</v>
          </cell>
          <cell r="F945" t="str">
            <v>REVENUS DES TITRES DE PARTICIPATION</v>
          </cell>
          <cell r="G945">
            <v>0</v>
          </cell>
          <cell r="H945">
            <v>0</v>
          </cell>
          <cell r="I945">
            <v>0</v>
          </cell>
          <cell r="J945">
            <v>524193.78</v>
          </cell>
          <cell r="K945">
            <v>0</v>
          </cell>
          <cell r="L945">
            <v>524193.78</v>
          </cell>
          <cell r="M945">
            <v>-524193.78</v>
          </cell>
        </row>
        <row r="946">
          <cell r="C946" t="str">
            <v>762</v>
          </cell>
          <cell r="D946" t="str">
            <v>7624</v>
          </cell>
          <cell r="E946">
            <v>7624000</v>
          </cell>
          <cell r="F946" t="str">
            <v>PROD.AUTRES IMMOBILISATIONS FINANCIERES - REVENUS DES PRETS</v>
          </cell>
          <cell r="G946">
            <v>0</v>
          </cell>
          <cell r="H946">
            <v>0</v>
          </cell>
          <cell r="I946">
            <v>0</v>
          </cell>
          <cell r="J946">
            <v>299236.24</v>
          </cell>
          <cell r="K946">
            <v>0</v>
          </cell>
          <cell r="L946">
            <v>299236.24</v>
          </cell>
          <cell r="M946">
            <v>-299236.24</v>
          </cell>
        </row>
        <row r="947">
          <cell r="C947" t="str">
            <v>766</v>
          </cell>
          <cell r="D947" t="str">
            <v>7660</v>
          </cell>
          <cell r="E947">
            <v>7660000</v>
          </cell>
          <cell r="F947" t="str">
            <v>GAINS DE CHANGE</v>
          </cell>
          <cell r="G947">
            <v>0</v>
          </cell>
          <cell r="H947">
            <v>0</v>
          </cell>
          <cell r="I947">
            <v>0</v>
          </cell>
          <cell r="J947">
            <v>146.74</v>
          </cell>
          <cell r="K947">
            <v>0</v>
          </cell>
          <cell r="L947">
            <v>146.74</v>
          </cell>
          <cell r="M947">
            <v>-146.74</v>
          </cell>
        </row>
        <row r="948">
          <cell r="C948" t="str">
            <v>767</v>
          </cell>
          <cell r="D948" t="str">
            <v>7670</v>
          </cell>
          <cell r="E948">
            <v>7670000</v>
          </cell>
          <cell r="F948" t="str">
            <v>PRODUITS NETS SUR CESSIONS DE VALEURS MOBILIERES DE PLACEMEN</v>
          </cell>
          <cell r="G948">
            <v>0</v>
          </cell>
          <cell r="H948">
            <v>0</v>
          </cell>
          <cell r="I948">
            <v>0</v>
          </cell>
          <cell r="J948">
            <v>6236707.82</v>
          </cell>
          <cell r="K948">
            <v>0</v>
          </cell>
          <cell r="L948">
            <v>6236707.82</v>
          </cell>
          <cell r="M948">
            <v>-6236707.82</v>
          </cell>
        </row>
        <row r="949">
          <cell r="C949" t="str">
            <v>768</v>
          </cell>
          <cell r="D949" t="str">
            <v>7682</v>
          </cell>
          <cell r="E949">
            <v>7682000</v>
          </cell>
          <cell r="F949" t="str">
            <v>INTERETS DE RETARD - EXONERES DE TVA</v>
          </cell>
          <cell r="G949">
            <v>0</v>
          </cell>
          <cell r="H949">
            <v>0</v>
          </cell>
          <cell r="I949">
            <v>0</v>
          </cell>
          <cell r="J949">
            <v>74758.25</v>
          </cell>
          <cell r="K949">
            <v>0</v>
          </cell>
          <cell r="L949">
            <v>74758.25</v>
          </cell>
          <cell r="M949">
            <v>-74758.25</v>
          </cell>
        </row>
        <row r="950">
          <cell r="C950" t="str">
            <v>768</v>
          </cell>
          <cell r="D950" t="str">
            <v>7682</v>
          </cell>
          <cell r="E950">
            <v>7682100</v>
          </cell>
          <cell r="F950" t="str">
            <v>INTERETS DE RETARD TVA TAUX REDUIT</v>
          </cell>
          <cell r="G950">
            <v>0</v>
          </cell>
          <cell r="H950">
            <v>0</v>
          </cell>
          <cell r="I950">
            <v>0</v>
          </cell>
          <cell r="J950">
            <v>85218.2</v>
          </cell>
          <cell r="K950">
            <v>0</v>
          </cell>
          <cell r="L950">
            <v>85218.2</v>
          </cell>
          <cell r="M950">
            <v>-85218.2</v>
          </cell>
        </row>
        <row r="951">
          <cell r="C951" t="str">
            <v>768</v>
          </cell>
          <cell r="D951" t="str">
            <v>7682</v>
          </cell>
          <cell r="E951">
            <v>7682300</v>
          </cell>
          <cell r="F951" t="str">
            <v>INTERETS DE RETARD TVA TAUX NORMAL</v>
          </cell>
          <cell r="G951">
            <v>0</v>
          </cell>
          <cell r="H951">
            <v>0</v>
          </cell>
          <cell r="I951">
            <v>0</v>
          </cell>
          <cell r="J951">
            <v>552.43</v>
          </cell>
          <cell r="K951">
            <v>0</v>
          </cell>
          <cell r="L951">
            <v>552.43</v>
          </cell>
          <cell r="M951">
            <v>-552.43</v>
          </cell>
        </row>
        <row r="952">
          <cell r="C952" t="str">
            <v>768</v>
          </cell>
          <cell r="D952" t="str">
            <v>7688</v>
          </cell>
          <cell r="E952">
            <v>7688000</v>
          </cell>
          <cell r="F952" t="str">
            <v>DIVERS</v>
          </cell>
          <cell r="G952">
            <v>0</v>
          </cell>
          <cell r="H952">
            <v>0</v>
          </cell>
          <cell r="I952">
            <v>0</v>
          </cell>
          <cell r="J952">
            <v>730903.29</v>
          </cell>
          <cell r="K952">
            <v>0</v>
          </cell>
          <cell r="L952">
            <v>730903.29</v>
          </cell>
          <cell r="M952">
            <v>-730903.29</v>
          </cell>
        </row>
        <row r="953">
          <cell r="C953" t="str">
            <v>771</v>
          </cell>
          <cell r="D953" t="str">
            <v>7711</v>
          </cell>
          <cell r="E953">
            <v>7711000</v>
          </cell>
          <cell r="F953" t="str">
            <v>DEDITS ET PENALITES PERCUS SUR ACHATS ET SUR VENTES</v>
          </cell>
          <cell r="G953">
            <v>0</v>
          </cell>
          <cell r="H953">
            <v>0</v>
          </cell>
          <cell r="I953">
            <v>0</v>
          </cell>
          <cell r="J953">
            <v>232407</v>
          </cell>
          <cell r="K953">
            <v>0</v>
          </cell>
          <cell r="L953">
            <v>232407</v>
          </cell>
          <cell r="M953">
            <v>-232407</v>
          </cell>
        </row>
        <row r="954">
          <cell r="C954" t="str">
            <v>771</v>
          </cell>
          <cell r="D954" t="str">
            <v>7713</v>
          </cell>
          <cell r="E954">
            <v>7713000</v>
          </cell>
          <cell r="F954" t="str">
            <v>LIBERALITES RECUES</v>
          </cell>
          <cell r="G954">
            <v>0</v>
          </cell>
          <cell r="H954">
            <v>71199</v>
          </cell>
          <cell r="I954">
            <v>0</v>
          </cell>
          <cell r="J954">
            <v>157109.75</v>
          </cell>
          <cell r="K954">
            <v>71199</v>
          </cell>
          <cell r="L954">
            <v>157109.75</v>
          </cell>
          <cell r="M954">
            <v>-85910.75</v>
          </cell>
        </row>
        <row r="955">
          <cell r="C955" t="str">
            <v>771</v>
          </cell>
          <cell r="D955" t="str">
            <v>7717</v>
          </cell>
          <cell r="E955">
            <v>7717000</v>
          </cell>
          <cell r="F955" t="str">
            <v>DEGREVEMENTS D'IMPOTS</v>
          </cell>
          <cell r="G955">
            <v>0</v>
          </cell>
          <cell r="H955">
            <v>0</v>
          </cell>
          <cell r="I955">
            <v>0</v>
          </cell>
          <cell r="J955">
            <v>1563379.93</v>
          </cell>
          <cell r="K955">
            <v>0</v>
          </cell>
          <cell r="L955">
            <v>1563379.93</v>
          </cell>
          <cell r="M955">
            <v>-1563379.93</v>
          </cell>
        </row>
        <row r="956">
          <cell r="C956" t="str">
            <v>771</v>
          </cell>
          <cell r="D956" t="str">
            <v>7718</v>
          </cell>
          <cell r="E956">
            <v>7718110</v>
          </cell>
          <cell r="F956" t="str">
            <v>COUPES SUR PIED TVA TAUX REDUIT</v>
          </cell>
          <cell r="G956">
            <v>0</v>
          </cell>
          <cell r="H956">
            <v>450850.33</v>
          </cell>
          <cell r="I956">
            <v>0</v>
          </cell>
          <cell r="J956">
            <v>110587213.17</v>
          </cell>
          <cell r="K956">
            <v>450850.33</v>
          </cell>
          <cell r="L956">
            <v>110587213.17</v>
          </cell>
          <cell r="M956">
            <v>-110136362.84</v>
          </cell>
        </row>
        <row r="957">
          <cell r="C957" t="str">
            <v>771</v>
          </cell>
          <cell r="D957" t="str">
            <v>7718</v>
          </cell>
          <cell r="E957">
            <v>7718150</v>
          </cell>
          <cell r="F957" t="str">
            <v>COUPES SUR PIED EN FRANCHISE TVA HORS CEE</v>
          </cell>
          <cell r="G957">
            <v>0</v>
          </cell>
          <cell r="H957">
            <v>406574.21</v>
          </cell>
          <cell r="I957">
            <v>0</v>
          </cell>
          <cell r="J957">
            <v>32006142.18</v>
          </cell>
          <cell r="K957">
            <v>406574.21</v>
          </cell>
          <cell r="L957">
            <v>32006142.18</v>
          </cell>
          <cell r="M957">
            <v>-31599567.97</v>
          </cell>
        </row>
        <row r="958">
          <cell r="C958" t="str">
            <v>771</v>
          </cell>
          <cell r="D958" t="str">
            <v>7718</v>
          </cell>
          <cell r="E958">
            <v>7718160</v>
          </cell>
          <cell r="F958" t="str">
            <v>COUPES SUR PIED EN FRANCHISE TVA (INTRA CEE)</v>
          </cell>
          <cell r="G958">
            <v>0</v>
          </cell>
          <cell r="H958">
            <v>70903.73</v>
          </cell>
          <cell r="I958">
            <v>0</v>
          </cell>
          <cell r="J958">
            <v>10610633.3</v>
          </cell>
          <cell r="K958">
            <v>70903.73</v>
          </cell>
          <cell r="L958">
            <v>10610633.3</v>
          </cell>
          <cell r="M958">
            <v>-10539729.57</v>
          </cell>
        </row>
        <row r="959">
          <cell r="C959" t="str">
            <v>771</v>
          </cell>
          <cell r="D959" t="str">
            <v>7718</v>
          </cell>
          <cell r="E959">
            <v>7718210</v>
          </cell>
          <cell r="F959" t="str">
            <v>BOIS FACONNES TVA TAUX REDUIT</v>
          </cell>
          <cell r="G959">
            <v>0</v>
          </cell>
          <cell r="H959">
            <v>333420.83</v>
          </cell>
          <cell r="I959">
            <v>0</v>
          </cell>
          <cell r="J959">
            <v>212781578.46</v>
          </cell>
          <cell r="K959">
            <v>333420.83</v>
          </cell>
          <cell r="L959">
            <v>212781578.46</v>
          </cell>
          <cell r="M959">
            <v>-212448157.63</v>
          </cell>
        </row>
        <row r="960">
          <cell r="C960" t="str">
            <v>771</v>
          </cell>
          <cell r="D960" t="str">
            <v>7718</v>
          </cell>
          <cell r="E960">
            <v>7718250</v>
          </cell>
          <cell r="F960" t="str">
            <v>BOIS FACONNES EN FRANCHISE DE TVA HORS CEE</v>
          </cell>
          <cell r="G960">
            <v>0</v>
          </cell>
          <cell r="H960">
            <v>0</v>
          </cell>
          <cell r="I960">
            <v>0</v>
          </cell>
          <cell r="J960">
            <v>77419800.88</v>
          </cell>
          <cell r="K960">
            <v>0</v>
          </cell>
          <cell r="L960">
            <v>77419800.88</v>
          </cell>
          <cell r="M960">
            <v>-77419800.88</v>
          </cell>
        </row>
        <row r="961">
          <cell r="C961" t="str">
            <v>771</v>
          </cell>
          <cell r="D961" t="str">
            <v>7718</v>
          </cell>
          <cell r="E961">
            <v>7718260</v>
          </cell>
          <cell r="F961" t="str">
            <v>BOIS FACONNES EN FRANCHISE DE TVA INTRA CEE</v>
          </cell>
          <cell r="G961">
            <v>0</v>
          </cell>
          <cell r="H961">
            <v>15443.57</v>
          </cell>
          <cell r="I961">
            <v>0</v>
          </cell>
          <cell r="J961">
            <v>38893513.04</v>
          </cell>
          <cell r="K961">
            <v>15443.57</v>
          </cell>
          <cell r="L961">
            <v>38893513.04</v>
          </cell>
          <cell r="M961">
            <v>-38878069.47</v>
          </cell>
        </row>
        <row r="962">
          <cell r="C962" t="str">
            <v>771</v>
          </cell>
          <cell r="D962" t="str">
            <v>7718</v>
          </cell>
          <cell r="E962">
            <v>7718270</v>
          </cell>
          <cell r="F962" t="str">
            <v>BOIS FACONNES EN FRANCHISE DE TVA (EXPORTATION)</v>
          </cell>
          <cell r="G962">
            <v>0</v>
          </cell>
          <cell r="H962">
            <v>0</v>
          </cell>
          <cell r="I962">
            <v>0</v>
          </cell>
          <cell r="J962">
            <v>930880.26</v>
          </cell>
          <cell r="K962">
            <v>0</v>
          </cell>
          <cell r="L962">
            <v>930880.26</v>
          </cell>
          <cell r="M962">
            <v>-930880.26</v>
          </cell>
        </row>
        <row r="963">
          <cell r="C963" t="str">
            <v>771</v>
          </cell>
          <cell r="D963" t="str">
            <v>7718</v>
          </cell>
          <cell r="E963">
            <v>7718300</v>
          </cell>
          <cell r="F963" t="str">
            <v>PDTS EXC. PROV. DE L'ANNUL. DES ORDRES DE DEP. DES EX. ANT.</v>
          </cell>
          <cell r="G963">
            <v>0</v>
          </cell>
          <cell r="H963">
            <v>0</v>
          </cell>
          <cell r="I963">
            <v>0</v>
          </cell>
          <cell r="J963">
            <v>62700</v>
          </cell>
          <cell r="K963">
            <v>0</v>
          </cell>
          <cell r="L963">
            <v>62700</v>
          </cell>
          <cell r="M963">
            <v>-62700</v>
          </cell>
        </row>
        <row r="964">
          <cell r="C964" t="str">
            <v>775</v>
          </cell>
          <cell r="D964" t="str">
            <v>7752</v>
          </cell>
          <cell r="E964">
            <v>7752000</v>
          </cell>
          <cell r="F964" t="str">
            <v>PRODUITS DES CESSIONS ELEMENTS ACTIF-IMMOB.CORPOR.EXON.TVA</v>
          </cell>
          <cell r="G964">
            <v>0</v>
          </cell>
          <cell r="H964">
            <v>64496.9</v>
          </cell>
          <cell r="I964">
            <v>0</v>
          </cell>
          <cell r="J964">
            <v>3805631.89</v>
          </cell>
          <cell r="K964">
            <v>64496.9</v>
          </cell>
          <cell r="L964">
            <v>3805631.89</v>
          </cell>
          <cell r="M964">
            <v>-3741134.99</v>
          </cell>
        </row>
        <row r="965">
          <cell r="C965" t="str">
            <v>775</v>
          </cell>
          <cell r="D965" t="str">
            <v>7752</v>
          </cell>
          <cell r="E965">
            <v>7752300</v>
          </cell>
          <cell r="F965" t="str">
            <v>PRODUITS DES CESSIONS ELEMENTS ACTIF-IMMOB.CORPOR.TVA T NORM</v>
          </cell>
          <cell r="G965">
            <v>0</v>
          </cell>
          <cell r="H965">
            <v>86972.24</v>
          </cell>
          <cell r="I965">
            <v>0</v>
          </cell>
          <cell r="J965">
            <v>1824594.83</v>
          </cell>
          <cell r="K965">
            <v>86972.24</v>
          </cell>
          <cell r="L965">
            <v>1824594.83</v>
          </cell>
          <cell r="M965">
            <v>-1737622.59</v>
          </cell>
        </row>
        <row r="966">
          <cell r="C966" t="str">
            <v>775</v>
          </cell>
          <cell r="D966" t="str">
            <v>7756</v>
          </cell>
          <cell r="E966">
            <v>7756000</v>
          </cell>
          <cell r="F966" t="str">
            <v>IMMOBILISATIONS FINANCIERES</v>
          </cell>
          <cell r="G966">
            <v>0</v>
          </cell>
          <cell r="H966">
            <v>0</v>
          </cell>
          <cell r="I966">
            <v>0</v>
          </cell>
          <cell r="J966">
            <v>90384737.9</v>
          </cell>
          <cell r="K966">
            <v>0</v>
          </cell>
          <cell r="L966">
            <v>90384737.9</v>
          </cell>
          <cell r="M966">
            <v>-90384737.9</v>
          </cell>
        </row>
        <row r="967">
          <cell r="C967" t="str">
            <v>777</v>
          </cell>
          <cell r="D967" t="str">
            <v>7771</v>
          </cell>
          <cell r="E967">
            <v>7771000</v>
          </cell>
          <cell r="F967" t="str">
            <v>QUOTE-PART SUBVENT.VIREE AU RESULTAT DE L'EXERCICE - U. E.</v>
          </cell>
          <cell r="G967">
            <v>0</v>
          </cell>
          <cell r="H967">
            <v>0</v>
          </cell>
          <cell r="I967">
            <v>0</v>
          </cell>
          <cell r="J967">
            <v>21069922.18</v>
          </cell>
          <cell r="K967">
            <v>0</v>
          </cell>
          <cell r="L967">
            <v>21069922.18</v>
          </cell>
          <cell r="M967">
            <v>-21069922.18</v>
          </cell>
        </row>
        <row r="968">
          <cell r="C968" t="str">
            <v>777</v>
          </cell>
          <cell r="D968" t="str">
            <v>7772</v>
          </cell>
          <cell r="E968">
            <v>7772000</v>
          </cell>
          <cell r="F968" t="str">
            <v>QUOTE-PART SUBV.D'INVESTIS.VIREE AU RESULTAT EX. - ETAT</v>
          </cell>
          <cell r="G968">
            <v>0</v>
          </cell>
          <cell r="H968">
            <v>0</v>
          </cell>
          <cell r="I968">
            <v>0</v>
          </cell>
          <cell r="J968">
            <v>30867340.88</v>
          </cell>
          <cell r="K968">
            <v>0</v>
          </cell>
          <cell r="L968">
            <v>30867340.88</v>
          </cell>
          <cell r="M968">
            <v>-30867340.88</v>
          </cell>
        </row>
        <row r="969">
          <cell r="C969" t="str">
            <v>777</v>
          </cell>
          <cell r="D969" t="str">
            <v>7773</v>
          </cell>
          <cell r="E969">
            <v>7773000</v>
          </cell>
          <cell r="F969" t="str">
            <v>QUOTE-PART SUBVENT.D'INVESTIS.VIREE AU RESULTAT EX. - REGION</v>
          </cell>
          <cell r="G969">
            <v>0</v>
          </cell>
          <cell r="H969">
            <v>0</v>
          </cell>
          <cell r="I969">
            <v>0</v>
          </cell>
          <cell r="J969">
            <v>24479207.72</v>
          </cell>
          <cell r="K969">
            <v>0</v>
          </cell>
          <cell r="L969">
            <v>24479207.72</v>
          </cell>
          <cell r="M969">
            <v>-24479207.72</v>
          </cell>
        </row>
        <row r="970">
          <cell r="C970" t="str">
            <v>777</v>
          </cell>
          <cell r="D970" t="str">
            <v>7774</v>
          </cell>
          <cell r="E970">
            <v>7774000</v>
          </cell>
          <cell r="F970" t="str">
            <v>QUOTE-PART SUBVENT.INVESTIS.VIREE RESULT.EX. - DEPARTEMENTS</v>
          </cell>
          <cell r="G970">
            <v>0</v>
          </cell>
          <cell r="H970">
            <v>0</v>
          </cell>
          <cell r="I970">
            <v>0</v>
          </cell>
          <cell r="J970">
            <v>36697978.68</v>
          </cell>
          <cell r="K970">
            <v>0</v>
          </cell>
          <cell r="L970">
            <v>36697978.68</v>
          </cell>
          <cell r="M970">
            <v>-36697978.68</v>
          </cell>
        </row>
        <row r="971">
          <cell r="C971" t="str">
            <v>777</v>
          </cell>
          <cell r="D971" t="str">
            <v>7775</v>
          </cell>
          <cell r="E971">
            <v>7775000</v>
          </cell>
          <cell r="F971" t="str">
            <v>QUOTE-PART SUBVENTION INVESTIS.VIREE RESULT.EX.-COMM &amp; GRPTS</v>
          </cell>
          <cell r="G971">
            <v>0</v>
          </cell>
          <cell r="H971">
            <v>0</v>
          </cell>
          <cell r="I971">
            <v>0</v>
          </cell>
          <cell r="J971">
            <v>12049176.3</v>
          </cell>
          <cell r="K971">
            <v>0</v>
          </cell>
          <cell r="L971">
            <v>12049176.3</v>
          </cell>
          <cell r="M971">
            <v>-12049176.3</v>
          </cell>
        </row>
        <row r="972">
          <cell r="C972" t="str">
            <v>777</v>
          </cell>
          <cell r="D972" t="str">
            <v>7776</v>
          </cell>
          <cell r="E972">
            <v>7776000</v>
          </cell>
          <cell r="F972" t="str">
            <v>QUOTE-PART INVESTIS.VIREE RESULT.EX.-AUTRES ORG. PUBLICS</v>
          </cell>
          <cell r="G972">
            <v>0</v>
          </cell>
          <cell r="H972">
            <v>0</v>
          </cell>
          <cell r="I972">
            <v>0</v>
          </cell>
          <cell r="J972">
            <v>4573888.67</v>
          </cell>
          <cell r="K972">
            <v>0</v>
          </cell>
          <cell r="L972">
            <v>4573888.67</v>
          </cell>
          <cell r="M972">
            <v>-4573888.67</v>
          </cell>
        </row>
        <row r="973">
          <cell r="C973" t="str">
            <v>777</v>
          </cell>
          <cell r="D973" t="str">
            <v>7777</v>
          </cell>
          <cell r="E973">
            <v>7777000</v>
          </cell>
          <cell r="F973" t="str">
            <v>QUOTE-PART SUBVENT.INVESTIS.VIREE AU RES.EX. - PART. PRIVES</v>
          </cell>
          <cell r="G973">
            <v>0</v>
          </cell>
          <cell r="H973">
            <v>0</v>
          </cell>
          <cell r="I973">
            <v>0</v>
          </cell>
          <cell r="J973">
            <v>84181.33</v>
          </cell>
          <cell r="K973">
            <v>0</v>
          </cell>
          <cell r="L973">
            <v>84181.33</v>
          </cell>
          <cell r="M973">
            <v>-84181.33</v>
          </cell>
        </row>
        <row r="974">
          <cell r="C974" t="str">
            <v>778</v>
          </cell>
          <cell r="D974" t="str">
            <v>7788</v>
          </cell>
          <cell r="E974">
            <v>7788000</v>
          </cell>
          <cell r="F974" t="str">
            <v>PRODUITS EXCEPTIONNELS DIVERS</v>
          </cell>
          <cell r="G974">
            <v>0</v>
          </cell>
          <cell r="H974">
            <v>9834.64</v>
          </cell>
          <cell r="I974">
            <v>0</v>
          </cell>
          <cell r="J974">
            <v>7027881.42</v>
          </cell>
          <cell r="K974">
            <v>9834.64</v>
          </cell>
          <cell r="L974">
            <v>7027881.42</v>
          </cell>
          <cell r="M974">
            <v>-7018046.78</v>
          </cell>
        </row>
        <row r="975">
          <cell r="C975" t="str">
            <v>778</v>
          </cell>
          <cell r="D975" t="str">
            <v>7788</v>
          </cell>
          <cell r="E975">
            <v>7788300</v>
          </cell>
          <cell r="F975" t="str">
            <v>AUTRES PRODUITS EXCEPTIONNELS DIVERS (TAUX NORMAL)</v>
          </cell>
          <cell r="G975">
            <v>0</v>
          </cell>
          <cell r="H975">
            <v>0</v>
          </cell>
          <cell r="I975">
            <v>0</v>
          </cell>
          <cell r="J975">
            <v>59792.34</v>
          </cell>
          <cell r="K975">
            <v>0</v>
          </cell>
          <cell r="L975">
            <v>59792.34</v>
          </cell>
          <cell r="M975">
            <v>-59792.34</v>
          </cell>
        </row>
        <row r="976">
          <cell r="C976" t="str">
            <v>781</v>
          </cell>
          <cell r="D976" t="str">
            <v>7811</v>
          </cell>
          <cell r="E976">
            <v>7811200</v>
          </cell>
          <cell r="F976" t="str">
            <v>REPRISES SUR AMORTISSEMENTS &amp; PROVISIONS -IMMOBIL.CORPORELLE</v>
          </cell>
          <cell r="G976">
            <v>0</v>
          </cell>
          <cell r="H976">
            <v>0</v>
          </cell>
          <cell r="I976">
            <v>0</v>
          </cell>
          <cell r="J976">
            <v>694010.66</v>
          </cell>
          <cell r="K976">
            <v>0</v>
          </cell>
          <cell r="L976">
            <v>694010.66</v>
          </cell>
          <cell r="M976">
            <v>-694010.66</v>
          </cell>
        </row>
        <row r="977">
          <cell r="C977" t="str">
            <v>781</v>
          </cell>
          <cell r="D977" t="str">
            <v>7815</v>
          </cell>
          <cell r="E977">
            <v>7815000</v>
          </cell>
          <cell r="F977" t="str">
            <v>REPRISES SUR PROVISIONS POUR RISQUES &amp; CHARGES D'EXPLOITATIO</v>
          </cell>
          <cell r="G977">
            <v>0</v>
          </cell>
          <cell r="H977">
            <v>0</v>
          </cell>
          <cell r="I977">
            <v>0</v>
          </cell>
          <cell r="J977">
            <v>148373979.25</v>
          </cell>
          <cell r="K977">
            <v>0</v>
          </cell>
          <cell r="L977">
            <v>148373979.25</v>
          </cell>
          <cell r="M977">
            <v>-148373979.25</v>
          </cell>
        </row>
        <row r="978">
          <cell r="C978" t="str">
            <v>781</v>
          </cell>
          <cell r="D978" t="str">
            <v>7817</v>
          </cell>
          <cell r="E978">
            <v>7817300</v>
          </cell>
          <cell r="F978" t="str">
            <v>REPRISES SUR PROV. DEPRECIAT.ACTIF CIRCULANT-STOCKS ET EN CO</v>
          </cell>
          <cell r="G978">
            <v>0</v>
          </cell>
          <cell r="H978">
            <v>0</v>
          </cell>
          <cell r="I978">
            <v>0</v>
          </cell>
          <cell r="J978">
            <v>3394491</v>
          </cell>
          <cell r="K978">
            <v>0</v>
          </cell>
          <cell r="L978">
            <v>3394491</v>
          </cell>
          <cell r="M978">
            <v>-3394491</v>
          </cell>
        </row>
        <row r="979">
          <cell r="C979" t="str">
            <v>781</v>
          </cell>
          <cell r="D979" t="str">
            <v>7817</v>
          </cell>
          <cell r="E979">
            <v>7817400</v>
          </cell>
          <cell r="F979" t="str">
            <v>REPRISES SUR PROVISIONS DEPRECIATION ACTIF CIRCUL. -CREANCES</v>
          </cell>
          <cell r="G979">
            <v>0</v>
          </cell>
          <cell r="H979">
            <v>0</v>
          </cell>
          <cell r="I979">
            <v>0</v>
          </cell>
          <cell r="J979">
            <v>2906138.21</v>
          </cell>
          <cell r="K979">
            <v>0</v>
          </cell>
          <cell r="L979">
            <v>2906138.21</v>
          </cell>
          <cell r="M979">
            <v>-2906138.21</v>
          </cell>
        </row>
        <row r="980">
          <cell r="C980" t="str">
            <v>787</v>
          </cell>
          <cell r="D980" t="str">
            <v>7872</v>
          </cell>
          <cell r="E980">
            <v>7872500</v>
          </cell>
          <cell r="F980" t="str">
            <v>REPRISES SUR AMORTISSEMENT DEROGATOIRES</v>
          </cell>
          <cell r="G980">
            <v>0</v>
          </cell>
          <cell r="H980">
            <v>0</v>
          </cell>
          <cell r="I980">
            <v>0</v>
          </cell>
          <cell r="J980">
            <v>3624038.53</v>
          </cell>
          <cell r="K980">
            <v>0</v>
          </cell>
          <cell r="L980">
            <v>3624038.53</v>
          </cell>
          <cell r="M980">
            <v>-3624038.53</v>
          </cell>
        </row>
        <row r="981">
          <cell r="C981" t="str">
            <v>791</v>
          </cell>
          <cell r="D981" t="str">
            <v>7910</v>
          </cell>
          <cell r="E981">
            <v>7910000</v>
          </cell>
          <cell r="F981" t="str">
            <v>TRANSFERTS DE CHARGES D'EXPLOITATION</v>
          </cell>
          <cell r="G981">
            <v>0</v>
          </cell>
          <cell r="H981">
            <v>0</v>
          </cell>
          <cell r="I981">
            <v>0</v>
          </cell>
          <cell r="J981">
            <v>446903.88</v>
          </cell>
          <cell r="K981">
            <v>0</v>
          </cell>
          <cell r="L981">
            <v>446903.88</v>
          </cell>
          <cell r="M981">
            <v>-446903.88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NEXES IL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12"/>
  <sheetViews>
    <sheetView tabSelected="1" zoomScale="60" zoomScaleNormal="60" zoomScalePageLayoutView="0" workbookViewId="0" topLeftCell="A1">
      <selection activeCell="M116" sqref="M116"/>
    </sheetView>
  </sheetViews>
  <sheetFormatPr defaultColWidth="11.421875" defaultRowHeight="15"/>
  <cols>
    <col min="1" max="1" width="9.57421875" style="0" customWidth="1"/>
    <col min="2" max="2" width="37.57421875" style="0" customWidth="1"/>
    <col min="3" max="3" width="10.421875" style="0" customWidth="1"/>
    <col min="4" max="5" width="17.140625" style="0" customWidth="1"/>
    <col min="6" max="6" width="60.00390625" style="0" customWidth="1"/>
    <col min="7" max="7" width="20.57421875" style="0" customWidth="1"/>
    <col min="8" max="8" width="24.28125" style="0" customWidth="1"/>
    <col min="9" max="9" width="29.7109375" style="0" customWidth="1"/>
    <col min="10" max="10" width="24.57421875" style="0" customWidth="1"/>
    <col min="11" max="11" width="24.140625" style="0" customWidth="1"/>
    <col min="12" max="12" width="25.421875" style="0" customWidth="1"/>
    <col min="13" max="13" width="72.28125" style="0" customWidth="1"/>
    <col min="14" max="14" width="14.140625" style="0" customWidth="1"/>
    <col min="15" max="15" width="20.421875" style="0" bestFit="1" customWidth="1"/>
  </cols>
  <sheetData>
    <row r="1" spans="1:14" ht="99" customHeight="1">
      <c r="A1" s="82" t="s">
        <v>3</v>
      </c>
      <c r="B1" s="82" t="s">
        <v>4</v>
      </c>
      <c r="C1" s="82" t="s">
        <v>1</v>
      </c>
      <c r="D1" s="82" t="s">
        <v>7</v>
      </c>
      <c r="E1" s="82" t="s">
        <v>61</v>
      </c>
      <c r="F1" s="82" t="s">
        <v>62</v>
      </c>
      <c r="G1" s="82" t="s">
        <v>63</v>
      </c>
      <c r="H1" s="82" t="s">
        <v>64</v>
      </c>
      <c r="I1" s="82" t="s">
        <v>65</v>
      </c>
      <c r="J1" s="82" t="s">
        <v>2</v>
      </c>
      <c r="K1" s="82" t="s">
        <v>66</v>
      </c>
      <c r="L1" s="82" t="s">
        <v>5</v>
      </c>
      <c r="M1" s="82" t="s">
        <v>0</v>
      </c>
      <c r="N1" s="82" t="s">
        <v>67</v>
      </c>
    </row>
    <row r="2" spans="1:14" ht="25.5" customHeight="1">
      <c r="A2" s="150" t="s">
        <v>22</v>
      </c>
      <c r="B2" s="151"/>
      <c r="C2" s="151"/>
      <c r="D2" s="151"/>
      <c r="E2" s="151"/>
      <c r="F2" s="151"/>
      <c r="G2" s="151"/>
      <c r="H2" s="151"/>
      <c r="I2" s="151"/>
      <c r="J2" s="151"/>
      <c r="K2" s="151"/>
      <c r="L2" s="151"/>
      <c r="M2" s="151"/>
      <c r="N2" s="83"/>
    </row>
    <row r="3" spans="1:14" ht="60" customHeight="1">
      <c r="A3" s="41"/>
      <c r="B3" s="143" t="s">
        <v>69</v>
      </c>
      <c r="C3" s="41"/>
      <c r="D3" s="9" t="s">
        <v>9</v>
      </c>
      <c r="E3" s="1">
        <v>1</v>
      </c>
      <c r="F3" s="38" t="s">
        <v>202</v>
      </c>
      <c r="G3" s="19" t="s">
        <v>17</v>
      </c>
      <c r="H3" s="19" t="s">
        <v>17</v>
      </c>
      <c r="I3" s="19" t="s">
        <v>17</v>
      </c>
      <c r="J3" s="19" t="s">
        <v>17</v>
      </c>
      <c r="K3" s="19" t="s">
        <v>17</v>
      </c>
      <c r="L3" s="19" t="s">
        <v>17</v>
      </c>
      <c r="M3" s="3" t="s">
        <v>143</v>
      </c>
      <c r="N3" s="89" t="s">
        <v>109</v>
      </c>
    </row>
    <row r="4" spans="1:14" ht="51" customHeight="1">
      <c r="A4" s="69"/>
      <c r="B4" s="144"/>
      <c r="C4" s="69"/>
      <c r="D4" s="9" t="s">
        <v>9</v>
      </c>
      <c r="E4" s="1">
        <v>2</v>
      </c>
      <c r="F4" s="38" t="s">
        <v>71</v>
      </c>
      <c r="G4" s="19" t="s">
        <v>17</v>
      </c>
      <c r="H4" s="19" t="s">
        <v>17</v>
      </c>
      <c r="I4" s="19" t="s">
        <v>17</v>
      </c>
      <c r="J4" s="19" t="s">
        <v>17</v>
      </c>
      <c r="K4" s="19" t="s">
        <v>17</v>
      </c>
      <c r="L4" s="19" t="s">
        <v>17</v>
      </c>
      <c r="M4" s="3" t="s">
        <v>144</v>
      </c>
      <c r="N4" s="89" t="s">
        <v>109</v>
      </c>
    </row>
    <row r="5" spans="1:14" ht="26.25" customHeight="1">
      <c r="A5" s="152"/>
      <c r="B5" s="121" t="s">
        <v>24</v>
      </c>
      <c r="C5" s="152"/>
      <c r="D5" s="155" t="s">
        <v>9</v>
      </c>
      <c r="E5" s="134">
        <v>3</v>
      </c>
      <c r="F5" s="158" t="s">
        <v>72</v>
      </c>
      <c r="G5" s="20">
        <f>(105000/2)-1000</f>
        <v>51500</v>
      </c>
      <c r="H5" s="17">
        <v>1000</v>
      </c>
      <c r="I5" s="18">
        <f>G5+H5</f>
        <v>52500</v>
      </c>
      <c r="J5" s="4" t="s">
        <v>110</v>
      </c>
      <c r="K5" s="21" t="s">
        <v>16</v>
      </c>
      <c r="L5" s="4" t="s">
        <v>114</v>
      </c>
      <c r="M5" s="137" t="s">
        <v>145</v>
      </c>
      <c r="N5" s="140" t="s">
        <v>109</v>
      </c>
    </row>
    <row r="6" spans="1:14" ht="26.25" customHeight="1">
      <c r="A6" s="153"/>
      <c r="B6" s="122"/>
      <c r="C6" s="153"/>
      <c r="D6" s="156"/>
      <c r="E6" s="135"/>
      <c r="F6" s="159"/>
      <c r="G6" s="20">
        <f>47300/2</f>
        <v>23650</v>
      </c>
      <c r="H6" s="17">
        <v>0</v>
      </c>
      <c r="I6" s="18">
        <f>G6+H6</f>
        <v>23650</v>
      </c>
      <c r="J6" s="4" t="s">
        <v>111</v>
      </c>
      <c r="K6" s="21" t="s">
        <v>16</v>
      </c>
      <c r="L6" s="4" t="s">
        <v>114</v>
      </c>
      <c r="M6" s="138"/>
      <c r="N6" s="141"/>
    </row>
    <row r="7" spans="1:14" ht="26.25" customHeight="1">
      <c r="A7" s="153"/>
      <c r="B7" s="122"/>
      <c r="C7" s="153"/>
      <c r="D7" s="156"/>
      <c r="E7" s="135"/>
      <c r="F7" s="159"/>
      <c r="G7" s="20">
        <f>(105000/2)-1000</f>
        <v>51500</v>
      </c>
      <c r="H7" s="17">
        <v>1000</v>
      </c>
      <c r="I7" s="18">
        <f>G7+H7</f>
        <v>52500</v>
      </c>
      <c r="J7" s="4" t="s">
        <v>112</v>
      </c>
      <c r="K7" s="21" t="s">
        <v>16</v>
      </c>
      <c r="L7" s="4" t="s">
        <v>115</v>
      </c>
      <c r="M7" s="138"/>
      <c r="N7" s="141"/>
    </row>
    <row r="8" spans="1:14" ht="24.75" customHeight="1">
      <c r="A8" s="154"/>
      <c r="B8" s="123"/>
      <c r="C8" s="154"/>
      <c r="D8" s="157"/>
      <c r="E8" s="136"/>
      <c r="F8" s="160"/>
      <c r="G8" s="20">
        <f>33700/2</f>
        <v>16850</v>
      </c>
      <c r="H8" s="17">
        <v>0</v>
      </c>
      <c r="I8" s="18">
        <f>G8+H8</f>
        <v>16850</v>
      </c>
      <c r="J8" s="4" t="s">
        <v>113</v>
      </c>
      <c r="K8" s="21" t="s">
        <v>16</v>
      </c>
      <c r="L8" s="4" t="s">
        <v>115</v>
      </c>
      <c r="M8" s="139"/>
      <c r="N8" s="142"/>
    </row>
    <row r="9" spans="1:14" ht="46.5" customHeight="1">
      <c r="A9" s="41"/>
      <c r="B9" s="121" t="s">
        <v>25</v>
      </c>
      <c r="C9" s="41"/>
      <c r="D9" s="9" t="s">
        <v>9</v>
      </c>
      <c r="E9" s="1">
        <v>4</v>
      </c>
      <c r="F9" s="38" t="s">
        <v>73</v>
      </c>
      <c r="G9" s="19" t="s">
        <v>17</v>
      </c>
      <c r="H9" s="19" t="s">
        <v>17</v>
      </c>
      <c r="I9" s="19" t="s">
        <v>17</v>
      </c>
      <c r="J9" s="19" t="s">
        <v>17</v>
      </c>
      <c r="K9" s="19" t="s">
        <v>17</v>
      </c>
      <c r="L9" s="19" t="s">
        <v>17</v>
      </c>
      <c r="M9" s="3" t="s">
        <v>116</v>
      </c>
      <c r="N9" s="89" t="s">
        <v>109</v>
      </c>
    </row>
    <row r="10" spans="1:14" ht="45" customHeight="1">
      <c r="A10" s="41"/>
      <c r="B10" s="122"/>
      <c r="C10" s="41"/>
      <c r="D10" s="9" t="s">
        <v>9</v>
      </c>
      <c r="E10" s="1">
        <v>5</v>
      </c>
      <c r="F10" s="38" t="s">
        <v>74</v>
      </c>
      <c r="G10" s="19" t="s">
        <v>17</v>
      </c>
      <c r="H10" s="19" t="s">
        <v>17</v>
      </c>
      <c r="I10" s="19" t="s">
        <v>17</v>
      </c>
      <c r="J10" s="19" t="s">
        <v>17</v>
      </c>
      <c r="K10" s="19" t="s">
        <v>17</v>
      </c>
      <c r="L10" s="19" t="s">
        <v>17</v>
      </c>
      <c r="M10" s="3" t="s">
        <v>116</v>
      </c>
      <c r="N10" s="89" t="s">
        <v>117</v>
      </c>
    </row>
    <row r="11" spans="1:14" ht="42" customHeight="1">
      <c r="A11" s="41"/>
      <c r="B11" s="123"/>
      <c r="C11" s="41"/>
      <c r="D11" s="9" t="s">
        <v>9</v>
      </c>
      <c r="E11" s="1">
        <v>6</v>
      </c>
      <c r="F11" s="38" t="s">
        <v>75</v>
      </c>
      <c r="G11" s="19" t="s">
        <v>17</v>
      </c>
      <c r="H11" s="19" t="s">
        <v>17</v>
      </c>
      <c r="I11" s="19" t="s">
        <v>17</v>
      </c>
      <c r="J11" s="19" t="s">
        <v>17</v>
      </c>
      <c r="K11" s="19" t="s">
        <v>17</v>
      </c>
      <c r="L11" s="19" t="s">
        <v>17</v>
      </c>
      <c r="M11" s="3" t="s">
        <v>116</v>
      </c>
      <c r="N11" s="89" t="s">
        <v>109</v>
      </c>
    </row>
    <row r="12" spans="1:14" ht="34.5" customHeight="1">
      <c r="A12" s="147" t="s">
        <v>23</v>
      </c>
      <c r="B12" s="148"/>
      <c r="C12" s="148"/>
      <c r="D12" s="148"/>
      <c r="E12" s="148"/>
      <c r="F12" s="149"/>
      <c r="G12" s="12">
        <f>SUM(G3:G11)</f>
        <v>143500</v>
      </c>
      <c r="H12" s="12">
        <f>SUM(H3:H11)</f>
        <v>2000</v>
      </c>
      <c r="I12" s="13">
        <f>SUM(I3:I11)</f>
        <v>145500</v>
      </c>
      <c r="J12" s="14"/>
      <c r="K12" s="15"/>
      <c r="L12" s="14"/>
      <c r="M12" s="15"/>
      <c r="N12" s="15"/>
    </row>
    <row r="13" spans="1:14" ht="25.5" customHeight="1">
      <c r="A13" s="150" t="s">
        <v>6</v>
      </c>
      <c r="B13" s="151"/>
      <c r="C13" s="151"/>
      <c r="D13" s="151"/>
      <c r="E13" s="151"/>
      <c r="F13" s="151"/>
      <c r="G13" s="151"/>
      <c r="H13" s="151"/>
      <c r="I13" s="151"/>
      <c r="J13" s="151"/>
      <c r="K13" s="151"/>
      <c r="L13" s="151"/>
      <c r="M13" s="151"/>
      <c r="N13" s="83"/>
    </row>
    <row r="14" spans="1:14" ht="53.25" customHeight="1">
      <c r="A14" s="127" t="s">
        <v>20</v>
      </c>
      <c r="B14" s="128" t="s">
        <v>21</v>
      </c>
      <c r="C14" s="129">
        <v>1</v>
      </c>
      <c r="D14" s="145" t="s">
        <v>10</v>
      </c>
      <c r="E14" s="134">
        <v>7</v>
      </c>
      <c r="F14" s="137" t="s">
        <v>76</v>
      </c>
      <c r="G14" s="19" t="s">
        <v>17</v>
      </c>
      <c r="H14" s="19" t="s">
        <v>17</v>
      </c>
      <c r="I14" s="19" t="s">
        <v>17</v>
      </c>
      <c r="J14" s="19" t="s">
        <v>17</v>
      </c>
      <c r="K14" s="19" t="s">
        <v>17</v>
      </c>
      <c r="L14" s="19" t="s">
        <v>17</v>
      </c>
      <c r="M14" s="3" t="s">
        <v>146</v>
      </c>
      <c r="N14" s="89" t="s">
        <v>118</v>
      </c>
    </row>
    <row r="15" spans="1:14" ht="51.75" customHeight="1">
      <c r="A15" s="127"/>
      <c r="B15" s="128"/>
      <c r="C15" s="130"/>
      <c r="D15" s="146"/>
      <c r="E15" s="136"/>
      <c r="F15" s="139"/>
      <c r="G15" s="20">
        <f>20*18700/33</f>
        <v>11333.333333333334</v>
      </c>
      <c r="H15" s="20">
        <v>0</v>
      </c>
      <c r="I15" s="11">
        <f>G15+H15</f>
        <v>11333.333333333334</v>
      </c>
      <c r="J15" s="4" t="s">
        <v>113</v>
      </c>
      <c r="K15" s="21" t="s">
        <v>16</v>
      </c>
      <c r="L15" s="4" t="s">
        <v>115</v>
      </c>
      <c r="M15" s="3" t="s">
        <v>193</v>
      </c>
      <c r="N15" s="89" t="s">
        <v>118</v>
      </c>
    </row>
    <row r="16" spans="1:14" ht="53.25" customHeight="1">
      <c r="A16" s="127"/>
      <c r="B16" s="128"/>
      <c r="C16" s="130"/>
      <c r="D16" s="39" t="s">
        <v>10</v>
      </c>
      <c r="E16" s="1">
        <v>8</v>
      </c>
      <c r="F16" s="38" t="s">
        <v>77</v>
      </c>
      <c r="G16" s="19" t="s">
        <v>17</v>
      </c>
      <c r="H16" s="19" t="s">
        <v>17</v>
      </c>
      <c r="I16" s="19" t="s">
        <v>17</v>
      </c>
      <c r="J16" s="19" t="s">
        <v>17</v>
      </c>
      <c r="K16" s="19" t="s">
        <v>17</v>
      </c>
      <c r="L16" s="19" t="s">
        <v>17</v>
      </c>
      <c r="M16" s="3" t="s">
        <v>119</v>
      </c>
      <c r="N16" s="89" t="s">
        <v>118</v>
      </c>
    </row>
    <row r="17" spans="1:14" ht="75" customHeight="1">
      <c r="A17" s="127"/>
      <c r="B17" s="128"/>
      <c r="C17" s="130"/>
      <c r="D17" s="10" t="s">
        <v>8</v>
      </c>
      <c r="E17" s="1">
        <v>9</v>
      </c>
      <c r="F17" s="116" t="s">
        <v>197</v>
      </c>
      <c r="G17" s="19" t="s">
        <v>17</v>
      </c>
      <c r="H17" s="19" t="s">
        <v>17</v>
      </c>
      <c r="I17" s="19" t="s">
        <v>17</v>
      </c>
      <c r="J17" s="19" t="s">
        <v>17</v>
      </c>
      <c r="K17" s="19" t="s">
        <v>17</v>
      </c>
      <c r="L17" s="19" t="s">
        <v>17</v>
      </c>
      <c r="M17" s="3" t="s">
        <v>116</v>
      </c>
      <c r="N17" s="89" t="s">
        <v>121</v>
      </c>
    </row>
    <row r="18" spans="1:14" ht="72.75" customHeight="1">
      <c r="A18" s="127"/>
      <c r="B18" s="128"/>
      <c r="C18" s="130"/>
      <c r="D18" s="10" t="s">
        <v>8</v>
      </c>
      <c r="E18" s="1">
        <v>10</v>
      </c>
      <c r="F18" s="116" t="s">
        <v>198</v>
      </c>
      <c r="G18" s="19" t="s">
        <v>17</v>
      </c>
      <c r="H18" s="19" t="s">
        <v>17</v>
      </c>
      <c r="I18" s="19" t="s">
        <v>17</v>
      </c>
      <c r="J18" s="19" t="s">
        <v>17</v>
      </c>
      <c r="K18" s="19" t="s">
        <v>17</v>
      </c>
      <c r="L18" s="19" t="s">
        <v>17</v>
      </c>
      <c r="M18" s="3" t="s">
        <v>136</v>
      </c>
      <c r="N18" s="89" t="s">
        <v>121</v>
      </c>
    </row>
    <row r="19" spans="1:14" ht="72.75" customHeight="1">
      <c r="A19" s="127"/>
      <c r="B19" s="128"/>
      <c r="C19" s="130"/>
      <c r="D19" s="10" t="s">
        <v>8</v>
      </c>
      <c r="E19" s="1">
        <v>11</v>
      </c>
      <c r="F19" s="116" t="s">
        <v>201</v>
      </c>
      <c r="G19" s="19" t="s">
        <v>17</v>
      </c>
      <c r="H19" s="19" t="s">
        <v>17</v>
      </c>
      <c r="I19" s="19" t="s">
        <v>17</v>
      </c>
      <c r="J19" s="19" t="s">
        <v>17</v>
      </c>
      <c r="K19" s="19" t="s">
        <v>17</v>
      </c>
      <c r="L19" s="19" t="s">
        <v>17</v>
      </c>
      <c r="M19" s="3"/>
      <c r="N19" s="89" t="s">
        <v>121</v>
      </c>
    </row>
    <row r="20" spans="1:14" ht="54.75" customHeight="1">
      <c r="A20" s="127"/>
      <c r="B20" s="128"/>
      <c r="C20" s="130"/>
      <c r="D20" s="86" t="s">
        <v>70</v>
      </c>
      <c r="E20" s="1">
        <v>12</v>
      </c>
      <c r="F20" s="38" t="s">
        <v>78</v>
      </c>
      <c r="G20" s="19" t="s">
        <v>17</v>
      </c>
      <c r="H20" s="19" t="s">
        <v>17</v>
      </c>
      <c r="I20" s="19" t="s">
        <v>17</v>
      </c>
      <c r="J20" s="19" t="s">
        <v>17</v>
      </c>
      <c r="K20" s="19" t="s">
        <v>17</v>
      </c>
      <c r="L20" s="19" t="s">
        <v>17</v>
      </c>
      <c r="M20" s="3" t="s">
        <v>120</v>
      </c>
      <c r="N20" s="89" t="s">
        <v>121</v>
      </c>
    </row>
    <row r="21" spans="1:14" ht="45" customHeight="1">
      <c r="A21" s="127"/>
      <c r="B21" s="128"/>
      <c r="C21" s="130"/>
      <c r="D21" s="145" t="s">
        <v>10</v>
      </c>
      <c r="E21" s="134">
        <v>13</v>
      </c>
      <c r="F21" s="137" t="s">
        <v>79</v>
      </c>
      <c r="G21" s="2">
        <v>0</v>
      </c>
      <c r="H21" s="2">
        <v>12000</v>
      </c>
      <c r="I21" s="11">
        <f>G21+H21</f>
        <v>12000</v>
      </c>
      <c r="J21" s="4" t="s">
        <v>123</v>
      </c>
      <c r="K21" s="21" t="s">
        <v>16</v>
      </c>
      <c r="L21" s="4" t="s">
        <v>115</v>
      </c>
      <c r="M21" s="3" t="s">
        <v>124</v>
      </c>
      <c r="N21" s="89" t="s">
        <v>118</v>
      </c>
    </row>
    <row r="22" spans="1:14" ht="45" customHeight="1">
      <c r="A22" s="127"/>
      <c r="B22" s="128"/>
      <c r="C22" s="130"/>
      <c r="D22" s="181"/>
      <c r="E22" s="135"/>
      <c r="F22" s="138"/>
      <c r="G22" s="20">
        <f>5*18700/33</f>
        <v>2833.3333333333335</v>
      </c>
      <c r="H22" s="2">
        <v>0</v>
      </c>
      <c r="I22" s="11">
        <f>G22+H22</f>
        <v>2833.3333333333335</v>
      </c>
      <c r="J22" s="4" t="s">
        <v>113</v>
      </c>
      <c r="K22" s="21" t="s">
        <v>16</v>
      </c>
      <c r="L22" s="4" t="s">
        <v>115</v>
      </c>
      <c r="M22" s="3" t="s">
        <v>192</v>
      </c>
      <c r="N22" s="89" t="s">
        <v>118</v>
      </c>
    </row>
    <row r="23" spans="1:14" ht="45" customHeight="1">
      <c r="A23" s="127"/>
      <c r="B23" s="128"/>
      <c r="C23" s="130"/>
      <c r="D23" s="181"/>
      <c r="E23" s="135"/>
      <c r="F23" s="138"/>
      <c r="G23" s="20">
        <v>0</v>
      </c>
      <c r="H23" s="2">
        <v>3000</v>
      </c>
      <c r="I23" s="11">
        <f>G23+H23</f>
        <v>3000</v>
      </c>
      <c r="J23" s="4" t="s">
        <v>152</v>
      </c>
      <c r="K23" s="21" t="s">
        <v>16</v>
      </c>
      <c r="L23" s="4" t="s">
        <v>115</v>
      </c>
      <c r="M23" s="3" t="s">
        <v>216</v>
      </c>
      <c r="N23" s="89" t="s">
        <v>118</v>
      </c>
    </row>
    <row r="24" spans="1:14" ht="48" customHeight="1">
      <c r="A24" s="127"/>
      <c r="B24" s="128"/>
      <c r="C24" s="130"/>
      <c r="D24" s="146"/>
      <c r="E24" s="136"/>
      <c r="F24" s="139"/>
      <c r="G24" s="2">
        <v>0</v>
      </c>
      <c r="H24" s="2">
        <v>4000</v>
      </c>
      <c r="I24" s="11">
        <f>G24+H24</f>
        <v>4000</v>
      </c>
      <c r="J24" s="4" t="s">
        <v>152</v>
      </c>
      <c r="K24" s="21" t="s">
        <v>16</v>
      </c>
      <c r="L24" s="4" t="s">
        <v>115</v>
      </c>
      <c r="M24" s="3" t="s">
        <v>215</v>
      </c>
      <c r="N24" s="89" t="s">
        <v>118</v>
      </c>
    </row>
    <row r="25" spans="1:14" ht="42" customHeight="1">
      <c r="A25" s="127"/>
      <c r="B25" s="128"/>
      <c r="C25" s="130"/>
      <c r="D25" s="131" t="s">
        <v>8</v>
      </c>
      <c r="E25" s="134">
        <v>14</v>
      </c>
      <c r="F25" s="137" t="s">
        <v>147</v>
      </c>
      <c r="G25" s="91">
        <f>35*34800/55</f>
        <v>22145.454545454544</v>
      </c>
      <c r="H25" s="2">
        <v>0</v>
      </c>
      <c r="I25" s="11">
        <f>G25+H25</f>
        <v>22145.454545454544</v>
      </c>
      <c r="J25" s="4" t="s">
        <v>111</v>
      </c>
      <c r="K25" s="21" t="s">
        <v>16</v>
      </c>
      <c r="L25" s="4" t="s">
        <v>114</v>
      </c>
      <c r="M25" s="3" t="s">
        <v>135</v>
      </c>
      <c r="N25" s="89" t="s">
        <v>121</v>
      </c>
    </row>
    <row r="26" spans="1:14" ht="40.5" customHeight="1">
      <c r="A26" s="127"/>
      <c r="B26" s="128"/>
      <c r="C26" s="130"/>
      <c r="D26" s="132"/>
      <c r="E26" s="135"/>
      <c r="F26" s="138"/>
      <c r="G26" s="2">
        <v>0</v>
      </c>
      <c r="H26" s="2">
        <v>500</v>
      </c>
      <c r="I26" s="11">
        <f>G26+H26</f>
        <v>500</v>
      </c>
      <c r="J26" s="4" t="s">
        <v>122</v>
      </c>
      <c r="K26" s="21" t="s">
        <v>16</v>
      </c>
      <c r="L26" s="4" t="s">
        <v>114</v>
      </c>
      <c r="M26" s="3" t="s">
        <v>125</v>
      </c>
      <c r="N26" s="89" t="s">
        <v>121</v>
      </c>
    </row>
    <row r="27" spans="1:14" ht="40.5" customHeight="1">
      <c r="A27" s="127"/>
      <c r="B27" s="128"/>
      <c r="C27" s="130"/>
      <c r="D27" s="132"/>
      <c r="E27" s="135"/>
      <c r="F27" s="138"/>
      <c r="G27" s="97">
        <v>0</v>
      </c>
      <c r="H27" s="97">
        <v>500</v>
      </c>
      <c r="I27" s="98">
        <f>G27+H27</f>
        <v>500</v>
      </c>
      <c r="J27" s="99" t="s">
        <v>157</v>
      </c>
      <c r="K27" s="21" t="s">
        <v>16</v>
      </c>
      <c r="L27" s="4" t="s">
        <v>114</v>
      </c>
      <c r="M27" s="115" t="s">
        <v>191</v>
      </c>
      <c r="N27" s="89" t="s">
        <v>121</v>
      </c>
    </row>
    <row r="28" spans="1:14" ht="42.75" customHeight="1">
      <c r="A28" s="127"/>
      <c r="B28" s="128"/>
      <c r="C28" s="130"/>
      <c r="D28" s="131" t="s">
        <v>8</v>
      </c>
      <c r="E28" s="134">
        <v>15</v>
      </c>
      <c r="F28" s="137" t="s">
        <v>207</v>
      </c>
      <c r="G28" s="19" t="s">
        <v>17</v>
      </c>
      <c r="H28" s="19" t="s">
        <v>17</v>
      </c>
      <c r="I28" s="19" t="s">
        <v>17</v>
      </c>
      <c r="J28" s="19" t="s">
        <v>17</v>
      </c>
      <c r="K28" s="19" t="s">
        <v>17</v>
      </c>
      <c r="L28" s="19" t="s">
        <v>17</v>
      </c>
      <c r="M28" s="3" t="s">
        <v>148</v>
      </c>
      <c r="N28" s="89" t="s">
        <v>117</v>
      </c>
    </row>
    <row r="29" spans="1:14" ht="36" customHeight="1">
      <c r="A29" s="127"/>
      <c r="B29" s="128"/>
      <c r="C29" s="130"/>
      <c r="D29" s="132"/>
      <c r="E29" s="135"/>
      <c r="F29" s="138"/>
      <c r="G29" s="91">
        <v>0</v>
      </c>
      <c r="H29" s="2">
        <v>1000</v>
      </c>
      <c r="I29" s="11">
        <f>G29+H29</f>
        <v>1000</v>
      </c>
      <c r="J29" s="99" t="s">
        <v>157</v>
      </c>
      <c r="K29" s="21" t="s">
        <v>16</v>
      </c>
      <c r="L29" s="4" t="s">
        <v>114</v>
      </c>
      <c r="M29" s="3" t="s">
        <v>149</v>
      </c>
      <c r="N29" s="89" t="s">
        <v>117</v>
      </c>
    </row>
    <row r="30" spans="1:14" ht="39" customHeight="1">
      <c r="A30" s="127"/>
      <c r="B30" s="128"/>
      <c r="C30" s="130"/>
      <c r="D30" s="133"/>
      <c r="E30" s="136"/>
      <c r="F30" s="139"/>
      <c r="G30" s="91">
        <f>10*34800/55</f>
        <v>6327.272727272727</v>
      </c>
      <c r="H30" s="2">
        <v>0</v>
      </c>
      <c r="I30" s="11">
        <f>G30+H30</f>
        <v>6327.272727272727</v>
      </c>
      <c r="J30" s="4" t="s">
        <v>111</v>
      </c>
      <c r="K30" s="21" t="s">
        <v>16</v>
      </c>
      <c r="L30" s="4" t="s">
        <v>114</v>
      </c>
      <c r="M30" s="3" t="s">
        <v>158</v>
      </c>
      <c r="N30" s="89" t="s">
        <v>117</v>
      </c>
    </row>
    <row r="31" spans="1:14" ht="72" customHeight="1">
      <c r="A31" s="127"/>
      <c r="B31" s="128"/>
      <c r="C31" s="130"/>
      <c r="D31" s="10" t="s">
        <v>8</v>
      </c>
      <c r="E31" s="1">
        <v>16</v>
      </c>
      <c r="F31" s="38" t="s">
        <v>80</v>
      </c>
      <c r="G31" s="48">
        <v>6660</v>
      </c>
      <c r="H31" s="20">
        <v>15740</v>
      </c>
      <c r="I31" s="49">
        <f>G31+H31</f>
        <v>22400</v>
      </c>
      <c r="J31" s="4" t="s">
        <v>122</v>
      </c>
      <c r="K31" s="21" t="s">
        <v>16</v>
      </c>
      <c r="L31" s="4" t="s">
        <v>59</v>
      </c>
      <c r="M31" s="3"/>
      <c r="N31" s="89" t="s">
        <v>121</v>
      </c>
    </row>
    <row r="32" spans="1:14" ht="76.5" customHeight="1">
      <c r="A32" s="70" t="s">
        <v>26</v>
      </c>
      <c r="B32" s="71" t="s">
        <v>27</v>
      </c>
      <c r="C32" s="80">
        <v>2</v>
      </c>
      <c r="D32" s="9" t="s">
        <v>9</v>
      </c>
      <c r="E32" s="1">
        <v>17</v>
      </c>
      <c r="F32" s="38" t="s">
        <v>81</v>
      </c>
      <c r="G32" s="19" t="s">
        <v>17</v>
      </c>
      <c r="H32" s="19" t="s">
        <v>17</v>
      </c>
      <c r="I32" s="19" t="s">
        <v>17</v>
      </c>
      <c r="J32" s="19" t="s">
        <v>17</v>
      </c>
      <c r="K32" s="19" t="s">
        <v>17</v>
      </c>
      <c r="L32" s="19" t="s">
        <v>17</v>
      </c>
      <c r="M32" s="3" t="s">
        <v>116</v>
      </c>
      <c r="N32" s="89" t="s">
        <v>109</v>
      </c>
    </row>
    <row r="33" spans="1:14" ht="62.25" customHeight="1">
      <c r="A33" s="118" t="s">
        <v>28</v>
      </c>
      <c r="B33" s="121" t="s">
        <v>29</v>
      </c>
      <c r="C33" s="124">
        <v>2</v>
      </c>
      <c r="D33" s="10" t="s">
        <v>8</v>
      </c>
      <c r="E33" s="1">
        <v>18</v>
      </c>
      <c r="F33" s="88" t="s">
        <v>82</v>
      </c>
      <c r="G33" s="19" t="s">
        <v>17</v>
      </c>
      <c r="H33" s="19" t="s">
        <v>17</v>
      </c>
      <c r="I33" s="19" t="s">
        <v>17</v>
      </c>
      <c r="J33" s="19" t="s">
        <v>17</v>
      </c>
      <c r="K33" s="19" t="s">
        <v>17</v>
      </c>
      <c r="L33" s="19" t="s">
        <v>17</v>
      </c>
      <c r="M33" s="3" t="s">
        <v>128</v>
      </c>
      <c r="N33" s="89" t="s">
        <v>117</v>
      </c>
    </row>
    <row r="34" spans="1:14" ht="59.25" customHeight="1">
      <c r="A34" s="119"/>
      <c r="B34" s="122"/>
      <c r="C34" s="125"/>
      <c r="D34" s="10" t="s">
        <v>8</v>
      </c>
      <c r="E34" s="1">
        <v>19</v>
      </c>
      <c r="F34" s="38" t="s">
        <v>83</v>
      </c>
      <c r="G34" s="19" t="s">
        <v>17</v>
      </c>
      <c r="H34" s="19" t="s">
        <v>17</v>
      </c>
      <c r="I34" s="19" t="s">
        <v>17</v>
      </c>
      <c r="J34" s="19" t="s">
        <v>17</v>
      </c>
      <c r="K34" s="19" t="s">
        <v>17</v>
      </c>
      <c r="L34" s="19" t="s">
        <v>17</v>
      </c>
      <c r="M34" s="3" t="s">
        <v>128</v>
      </c>
      <c r="N34" s="89" t="s">
        <v>117</v>
      </c>
    </row>
    <row r="35" spans="1:14" ht="81" customHeight="1">
      <c r="A35" s="120"/>
      <c r="B35" s="123"/>
      <c r="C35" s="126"/>
      <c r="D35" s="10" t="s">
        <v>8</v>
      </c>
      <c r="E35" s="1">
        <v>20</v>
      </c>
      <c r="F35" s="38" t="s">
        <v>203</v>
      </c>
      <c r="G35" s="19" t="s">
        <v>17</v>
      </c>
      <c r="H35" s="19" t="s">
        <v>17</v>
      </c>
      <c r="I35" s="19" t="s">
        <v>17</v>
      </c>
      <c r="J35" s="19" t="s">
        <v>17</v>
      </c>
      <c r="K35" s="19" t="s">
        <v>17</v>
      </c>
      <c r="L35" s="19" t="s">
        <v>17</v>
      </c>
      <c r="M35" s="3" t="s">
        <v>116</v>
      </c>
      <c r="N35" s="89" t="s">
        <v>109</v>
      </c>
    </row>
    <row r="36" spans="1:14" ht="39" customHeight="1">
      <c r="A36" s="118" t="s">
        <v>30</v>
      </c>
      <c r="B36" s="121" t="s">
        <v>31</v>
      </c>
      <c r="C36" s="124">
        <v>2</v>
      </c>
      <c r="D36" s="145" t="s">
        <v>10</v>
      </c>
      <c r="E36" s="134">
        <v>21</v>
      </c>
      <c r="F36" s="137" t="s">
        <v>84</v>
      </c>
      <c r="G36" s="19" t="s">
        <v>17</v>
      </c>
      <c r="H36" s="19" t="s">
        <v>17</v>
      </c>
      <c r="I36" s="19" t="s">
        <v>17</v>
      </c>
      <c r="J36" s="4" t="s">
        <v>55</v>
      </c>
      <c r="K36" s="21" t="s">
        <v>16</v>
      </c>
      <c r="L36" s="4" t="s">
        <v>115</v>
      </c>
      <c r="M36" s="3" t="s">
        <v>150</v>
      </c>
      <c r="N36" s="89" t="s">
        <v>130</v>
      </c>
    </row>
    <row r="37" spans="1:14" ht="36.75" customHeight="1">
      <c r="A37" s="119"/>
      <c r="B37" s="122"/>
      <c r="C37" s="125"/>
      <c r="D37" s="146"/>
      <c r="E37" s="136"/>
      <c r="F37" s="139"/>
      <c r="G37" s="20">
        <v>0</v>
      </c>
      <c r="H37" s="20">
        <v>2500</v>
      </c>
      <c r="I37" s="11">
        <f>G37+H37</f>
        <v>2500</v>
      </c>
      <c r="J37" s="4" t="s">
        <v>152</v>
      </c>
      <c r="K37" s="21" t="s">
        <v>16</v>
      </c>
      <c r="L37" s="4" t="s">
        <v>115</v>
      </c>
      <c r="M37" s="3" t="s">
        <v>153</v>
      </c>
      <c r="N37" s="89" t="s">
        <v>130</v>
      </c>
    </row>
    <row r="38" spans="1:14" ht="40.5" customHeight="1">
      <c r="A38" s="119"/>
      <c r="B38" s="122"/>
      <c r="C38" s="125"/>
      <c r="D38" s="145" t="s">
        <v>10</v>
      </c>
      <c r="E38" s="134">
        <v>22</v>
      </c>
      <c r="F38" s="137" t="s">
        <v>85</v>
      </c>
      <c r="G38" s="20">
        <f>8*18700/33</f>
        <v>4533.333333333333</v>
      </c>
      <c r="H38" s="20">
        <v>0</v>
      </c>
      <c r="I38" s="11">
        <f>G38+H38</f>
        <v>4533.333333333333</v>
      </c>
      <c r="J38" s="4" t="s">
        <v>113</v>
      </c>
      <c r="K38" s="21" t="s">
        <v>16</v>
      </c>
      <c r="L38" s="4" t="s">
        <v>115</v>
      </c>
      <c r="M38" s="3" t="s">
        <v>131</v>
      </c>
      <c r="N38" s="89" t="s">
        <v>130</v>
      </c>
    </row>
    <row r="39" spans="1:14" ht="39.75" customHeight="1">
      <c r="A39" s="119"/>
      <c r="B39" s="122"/>
      <c r="C39" s="125"/>
      <c r="D39" s="146"/>
      <c r="E39" s="136"/>
      <c r="F39" s="139"/>
      <c r="G39" s="20">
        <v>0</v>
      </c>
      <c r="H39" s="20">
        <v>3000</v>
      </c>
      <c r="I39" s="11">
        <f>G39+H39</f>
        <v>3000</v>
      </c>
      <c r="J39" s="4" t="s">
        <v>152</v>
      </c>
      <c r="K39" s="21" t="s">
        <v>16</v>
      </c>
      <c r="L39" s="4" t="s">
        <v>115</v>
      </c>
      <c r="M39" s="3" t="s">
        <v>154</v>
      </c>
      <c r="N39" s="89" t="s">
        <v>130</v>
      </c>
    </row>
    <row r="40" spans="1:14" ht="62.25" customHeight="1">
      <c r="A40" s="119"/>
      <c r="B40" s="122"/>
      <c r="C40" s="125"/>
      <c r="D40" s="79" t="s">
        <v>10</v>
      </c>
      <c r="E40" s="1">
        <v>23</v>
      </c>
      <c r="F40" s="77" t="s">
        <v>86</v>
      </c>
      <c r="G40" s="20">
        <v>0</v>
      </c>
      <c r="H40" s="20">
        <v>34303.6</v>
      </c>
      <c r="I40" s="11">
        <f>G40+H40</f>
        <v>34303.6</v>
      </c>
      <c r="J40" s="4" t="s">
        <v>123</v>
      </c>
      <c r="K40" s="21" t="s">
        <v>16</v>
      </c>
      <c r="L40" s="4" t="s">
        <v>132</v>
      </c>
      <c r="M40" s="3"/>
      <c r="N40" s="89" t="s">
        <v>130</v>
      </c>
    </row>
    <row r="41" spans="1:14" ht="69" customHeight="1">
      <c r="A41" s="119"/>
      <c r="B41" s="122"/>
      <c r="C41" s="125"/>
      <c r="D41" s="10" t="s">
        <v>8</v>
      </c>
      <c r="E41" s="1">
        <v>24</v>
      </c>
      <c r="F41" s="38" t="s">
        <v>87</v>
      </c>
      <c r="G41" s="19" t="s">
        <v>17</v>
      </c>
      <c r="H41" s="19" t="s">
        <v>17</v>
      </c>
      <c r="I41" s="19" t="s">
        <v>17</v>
      </c>
      <c r="J41" s="19" t="s">
        <v>17</v>
      </c>
      <c r="K41" s="19" t="s">
        <v>17</v>
      </c>
      <c r="L41" s="19" t="s">
        <v>17</v>
      </c>
      <c r="M41" s="3" t="s">
        <v>155</v>
      </c>
      <c r="N41" s="89" t="s">
        <v>121</v>
      </c>
    </row>
    <row r="42" spans="1:14" ht="65.25" customHeight="1">
      <c r="A42" s="119"/>
      <c r="B42" s="122"/>
      <c r="C42" s="125"/>
      <c r="D42" s="10" t="s">
        <v>8</v>
      </c>
      <c r="E42" s="1">
        <v>25</v>
      </c>
      <c r="F42" s="38" t="s">
        <v>88</v>
      </c>
      <c r="G42" s="19" t="s">
        <v>17</v>
      </c>
      <c r="H42" s="19" t="s">
        <v>17</v>
      </c>
      <c r="I42" s="19" t="s">
        <v>17</v>
      </c>
      <c r="J42" s="19" t="s">
        <v>17</v>
      </c>
      <c r="K42" s="19" t="s">
        <v>17</v>
      </c>
      <c r="L42" s="19" t="s">
        <v>17</v>
      </c>
      <c r="M42" s="3" t="s">
        <v>127</v>
      </c>
      <c r="N42" s="89" t="s">
        <v>121</v>
      </c>
    </row>
    <row r="43" spans="1:14" ht="82.5" customHeight="1">
      <c r="A43" s="119"/>
      <c r="B43" s="122"/>
      <c r="C43" s="125"/>
      <c r="D43" s="10" t="s">
        <v>8</v>
      </c>
      <c r="E43" s="1">
        <v>26</v>
      </c>
      <c r="F43" s="4" t="s">
        <v>204</v>
      </c>
      <c r="G43" s="19" t="s">
        <v>17</v>
      </c>
      <c r="H43" s="19" t="s">
        <v>17</v>
      </c>
      <c r="I43" s="19" t="s">
        <v>17</v>
      </c>
      <c r="J43" s="19" t="s">
        <v>17</v>
      </c>
      <c r="K43" s="19" t="s">
        <v>17</v>
      </c>
      <c r="L43" s="19" t="s">
        <v>17</v>
      </c>
      <c r="M43" s="3" t="s">
        <v>199</v>
      </c>
      <c r="N43" s="89" t="s">
        <v>117</v>
      </c>
    </row>
    <row r="44" spans="1:14" ht="54" customHeight="1">
      <c r="A44" s="72" t="s">
        <v>32</v>
      </c>
      <c r="B44" s="73" t="s">
        <v>33</v>
      </c>
      <c r="C44" s="74">
        <v>2</v>
      </c>
      <c r="D44" s="9" t="s">
        <v>9</v>
      </c>
      <c r="E44" s="19"/>
      <c r="F44" s="19"/>
      <c r="G44" s="19" t="s">
        <v>17</v>
      </c>
      <c r="H44" s="19" t="s">
        <v>17</v>
      </c>
      <c r="I44" s="19" t="s">
        <v>17</v>
      </c>
      <c r="J44" s="19" t="s">
        <v>17</v>
      </c>
      <c r="K44" s="19" t="s">
        <v>17</v>
      </c>
      <c r="L44" s="19" t="s">
        <v>17</v>
      </c>
      <c r="M44" s="19"/>
      <c r="N44" s="19"/>
    </row>
    <row r="45" spans="1:14" ht="80.25" customHeight="1">
      <c r="A45" s="118" t="s">
        <v>34</v>
      </c>
      <c r="B45" s="121" t="s">
        <v>35</v>
      </c>
      <c r="C45" s="124">
        <v>2</v>
      </c>
      <c r="D45" s="39" t="s">
        <v>10</v>
      </c>
      <c r="E45" s="1">
        <v>27</v>
      </c>
      <c r="F45" s="38" t="s">
        <v>89</v>
      </c>
      <c r="G45" s="2">
        <v>0</v>
      </c>
      <c r="H45" s="2">
        <v>6500</v>
      </c>
      <c r="I45" s="11">
        <f>G45+H45</f>
        <v>6500</v>
      </c>
      <c r="J45" s="4" t="s">
        <v>123</v>
      </c>
      <c r="K45" s="112" t="s">
        <v>184</v>
      </c>
      <c r="L45" s="4" t="s">
        <v>115</v>
      </c>
      <c r="M45" s="3" t="s">
        <v>156</v>
      </c>
      <c r="N45" s="89" t="s">
        <v>130</v>
      </c>
    </row>
    <row r="46" spans="1:14" ht="52.5" customHeight="1">
      <c r="A46" s="119"/>
      <c r="B46" s="122"/>
      <c r="C46" s="125"/>
      <c r="D46" s="39" t="s">
        <v>10</v>
      </c>
      <c r="E46" s="1">
        <v>28</v>
      </c>
      <c r="F46" s="38" t="s">
        <v>90</v>
      </c>
      <c r="G46" s="97">
        <v>0</v>
      </c>
      <c r="H46" s="97">
        <v>1000</v>
      </c>
      <c r="I46" s="98">
        <f>G46+H46</f>
        <v>1000</v>
      </c>
      <c r="J46" s="99" t="s">
        <v>123</v>
      </c>
      <c r="K46" s="21" t="s">
        <v>16</v>
      </c>
      <c r="L46" s="99" t="s">
        <v>115</v>
      </c>
      <c r="M46" s="115" t="s">
        <v>194</v>
      </c>
      <c r="N46" s="89" t="s">
        <v>130</v>
      </c>
    </row>
    <row r="47" spans="1:14" ht="158.25" customHeight="1">
      <c r="A47" s="119"/>
      <c r="B47" s="122"/>
      <c r="C47" s="125"/>
      <c r="D47" s="10" t="s">
        <v>8</v>
      </c>
      <c r="E47" s="1">
        <v>29</v>
      </c>
      <c r="F47" s="4" t="s">
        <v>206</v>
      </c>
      <c r="G47" s="2">
        <v>0</v>
      </c>
      <c r="H47" s="2">
        <v>5000</v>
      </c>
      <c r="I47" s="11">
        <f>G47+H47</f>
        <v>5000</v>
      </c>
      <c r="J47" s="4" t="s">
        <v>157</v>
      </c>
      <c r="K47" s="21" t="s">
        <v>16</v>
      </c>
      <c r="L47" s="4" t="s">
        <v>114</v>
      </c>
      <c r="M47" s="3" t="s">
        <v>213</v>
      </c>
      <c r="N47" s="89" t="s">
        <v>117</v>
      </c>
    </row>
    <row r="48" spans="1:14" ht="34.5" customHeight="1">
      <c r="A48" s="119"/>
      <c r="B48" s="122"/>
      <c r="C48" s="125"/>
      <c r="D48" s="131" t="s">
        <v>8</v>
      </c>
      <c r="E48" s="134">
        <v>30</v>
      </c>
      <c r="F48" s="137" t="s">
        <v>91</v>
      </c>
      <c r="G48" s="91">
        <f>10*34800/55</f>
        <v>6327.272727272727</v>
      </c>
      <c r="H48" s="2">
        <v>0</v>
      </c>
      <c r="I48" s="11">
        <f>G48+H48</f>
        <v>6327.272727272727</v>
      </c>
      <c r="J48" s="4" t="s">
        <v>111</v>
      </c>
      <c r="K48" s="21" t="s">
        <v>16</v>
      </c>
      <c r="L48" s="4" t="s">
        <v>114</v>
      </c>
      <c r="M48" s="3" t="s">
        <v>158</v>
      </c>
      <c r="N48" s="89" t="s">
        <v>117</v>
      </c>
    </row>
    <row r="49" spans="1:14" ht="34.5" customHeight="1">
      <c r="A49" s="119"/>
      <c r="B49" s="122"/>
      <c r="C49" s="125"/>
      <c r="D49" s="133"/>
      <c r="E49" s="136"/>
      <c r="F49" s="139"/>
      <c r="G49" s="91">
        <v>0</v>
      </c>
      <c r="H49" s="2">
        <v>3500</v>
      </c>
      <c r="I49" s="11">
        <f>G49+H49</f>
        <v>3500</v>
      </c>
      <c r="J49" s="4" t="s">
        <v>134</v>
      </c>
      <c r="K49" s="92" t="s">
        <v>151</v>
      </c>
      <c r="L49" s="4" t="s">
        <v>114</v>
      </c>
      <c r="M49" s="3" t="s">
        <v>212</v>
      </c>
      <c r="N49" s="89" t="s">
        <v>117</v>
      </c>
    </row>
    <row r="50" spans="1:14" ht="72" customHeight="1">
      <c r="A50" s="119"/>
      <c r="B50" s="122"/>
      <c r="C50" s="125"/>
      <c r="D50" s="10" t="s">
        <v>8</v>
      </c>
      <c r="E50" s="1">
        <v>31</v>
      </c>
      <c r="F50" s="38" t="s">
        <v>92</v>
      </c>
      <c r="G50" s="19" t="s">
        <v>17</v>
      </c>
      <c r="H50" s="19" t="s">
        <v>17</v>
      </c>
      <c r="I50" s="19" t="s">
        <v>17</v>
      </c>
      <c r="J50" s="19" t="s">
        <v>17</v>
      </c>
      <c r="K50" s="19" t="s">
        <v>17</v>
      </c>
      <c r="L50" s="19" t="s">
        <v>17</v>
      </c>
      <c r="M50" s="3" t="s">
        <v>136</v>
      </c>
      <c r="N50" s="89" t="s">
        <v>117</v>
      </c>
    </row>
    <row r="51" spans="1:14" ht="34.5" customHeight="1">
      <c r="A51" s="147" t="s">
        <v>14</v>
      </c>
      <c r="B51" s="148"/>
      <c r="C51" s="148"/>
      <c r="D51" s="148"/>
      <c r="E51" s="148"/>
      <c r="F51" s="149"/>
      <c r="G51" s="12">
        <f>SUM(G14:G50)</f>
        <v>60160.00000000001</v>
      </c>
      <c r="H51" s="12">
        <f>SUM(H14:H50)</f>
        <v>92543.6</v>
      </c>
      <c r="I51" s="13">
        <f>SUM(I14:I50)</f>
        <v>152703.6</v>
      </c>
      <c r="J51" s="14"/>
      <c r="K51" s="15"/>
      <c r="L51" s="14"/>
      <c r="M51" s="15"/>
      <c r="N51" s="15"/>
    </row>
    <row r="52" spans="1:14" ht="25.5" customHeight="1">
      <c r="A52" s="161" t="s">
        <v>12</v>
      </c>
      <c r="B52" s="161"/>
      <c r="C52" s="161"/>
      <c r="D52" s="161"/>
      <c r="E52" s="161"/>
      <c r="F52" s="161"/>
      <c r="G52" s="161"/>
      <c r="H52" s="161"/>
      <c r="I52" s="161"/>
      <c r="J52" s="161"/>
      <c r="K52" s="161"/>
      <c r="L52" s="161"/>
      <c r="M52" s="161"/>
      <c r="N52" s="83"/>
    </row>
    <row r="53" spans="1:14" ht="72.75" customHeight="1">
      <c r="A53" s="118" t="s">
        <v>36</v>
      </c>
      <c r="B53" s="121" t="s">
        <v>37</v>
      </c>
      <c r="C53" s="162">
        <v>1</v>
      </c>
      <c r="D53" s="10" t="s">
        <v>8</v>
      </c>
      <c r="E53" s="1">
        <v>32</v>
      </c>
      <c r="F53" s="38" t="s">
        <v>205</v>
      </c>
      <c r="G53" s="97">
        <v>0</v>
      </c>
      <c r="H53" s="97">
        <v>4000</v>
      </c>
      <c r="I53" s="98">
        <f>G53+H53</f>
        <v>4000</v>
      </c>
      <c r="J53" s="4" t="s">
        <v>157</v>
      </c>
      <c r="K53" s="21" t="s">
        <v>16</v>
      </c>
      <c r="L53" s="4" t="s">
        <v>114</v>
      </c>
      <c r="M53" s="3" t="s">
        <v>189</v>
      </c>
      <c r="N53" s="89" t="s">
        <v>117</v>
      </c>
    </row>
    <row r="54" spans="1:14" ht="72.75" customHeight="1">
      <c r="A54" s="119"/>
      <c r="B54" s="122"/>
      <c r="C54" s="163"/>
      <c r="D54" s="39" t="s">
        <v>10</v>
      </c>
      <c r="E54" s="1">
        <v>33</v>
      </c>
      <c r="F54" s="38" t="s">
        <v>93</v>
      </c>
      <c r="G54" s="19" t="s">
        <v>17</v>
      </c>
      <c r="H54" s="19" t="s">
        <v>17</v>
      </c>
      <c r="I54" s="19" t="s">
        <v>17</v>
      </c>
      <c r="J54" s="19" t="s">
        <v>17</v>
      </c>
      <c r="K54" s="19" t="s">
        <v>17</v>
      </c>
      <c r="L54" s="19" t="s">
        <v>17</v>
      </c>
      <c r="M54" s="3" t="s">
        <v>137</v>
      </c>
      <c r="N54" s="89" t="s">
        <v>130</v>
      </c>
    </row>
    <row r="55" spans="1:14" ht="72.75" customHeight="1">
      <c r="A55" s="119"/>
      <c r="B55" s="122"/>
      <c r="C55" s="163"/>
      <c r="D55" s="39" t="s">
        <v>10</v>
      </c>
      <c r="E55" s="1">
        <v>34</v>
      </c>
      <c r="F55" s="38" t="s">
        <v>94</v>
      </c>
      <c r="G55" s="2">
        <v>0</v>
      </c>
      <c r="H55" s="2">
        <f>11000-6500</f>
        <v>4500</v>
      </c>
      <c r="I55" s="11">
        <f>G55+H55</f>
        <v>4500</v>
      </c>
      <c r="J55" s="4" t="s">
        <v>123</v>
      </c>
      <c r="K55" s="112" t="s">
        <v>185</v>
      </c>
      <c r="L55" s="4" t="s">
        <v>115</v>
      </c>
      <c r="M55" s="93" t="s">
        <v>186</v>
      </c>
      <c r="N55" s="89" t="s">
        <v>130</v>
      </c>
    </row>
    <row r="56" spans="1:14" ht="60.75" customHeight="1">
      <c r="A56" s="119"/>
      <c r="B56" s="122"/>
      <c r="C56" s="163"/>
      <c r="D56" s="9" t="s">
        <v>9</v>
      </c>
      <c r="E56" s="1">
        <v>35</v>
      </c>
      <c r="F56" s="4" t="s">
        <v>200</v>
      </c>
      <c r="G56" s="19" t="s">
        <v>17</v>
      </c>
      <c r="H56" s="19" t="s">
        <v>17</v>
      </c>
      <c r="I56" s="19" t="s">
        <v>17</v>
      </c>
      <c r="J56" s="19" t="s">
        <v>17</v>
      </c>
      <c r="K56" s="19" t="s">
        <v>17</v>
      </c>
      <c r="L56" s="19" t="s">
        <v>17</v>
      </c>
      <c r="M56" s="3" t="s">
        <v>116</v>
      </c>
      <c r="N56" s="89" t="s">
        <v>117</v>
      </c>
    </row>
    <row r="57" spans="1:14" ht="86.25" customHeight="1">
      <c r="A57" s="119"/>
      <c r="B57" s="122"/>
      <c r="C57" s="163"/>
      <c r="D57" s="39" t="s">
        <v>10</v>
      </c>
      <c r="E57" s="1">
        <v>36</v>
      </c>
      <c r="F57" s="38" t="s">
        <v>95</v>
      </c>
      <c r="G57" s="19" t="s">
        <v>17</v>
      </c>
      <c r="H57" s="19" t="s">
        <v>17</v>
      </c>
      <c r="I57" s="19" t="s">
        <v>17</v>
      </c>
      <c r="J57" s="19" t="s">
        <v>17</v>
      </c>
      <c r="K57" s="19" t="s">
        <v>17</v>
      </c>
      <c r="L57" s="19" t="s">
        <v>17</v>
      </c>
      <c r="M57" s="3" t="s">
        <v>129</v>
      </c>
      <c r="N57" s="89" t="s">
        <v>130</v>
      </c>
    </row>
    <row r="58" spans="1:14" ht="66.75" customHeight="1">
      <c r="A58" s="119"/>
      <c r="B58" s="122"/>
      <c r="C58" s="163"/>
      <c r="D58" s="145" t="s">
        <v>10</v>
      </c>
      <c r="E58" s="134">
        <v>37</v>
      </c>
      <c r="F58" s="137" t="s">
        <v>96</v>
      </c>
      <c r="G58" s="2">
        <v>0</v>
      </c>
      <c r="H58" s="2">
        <v>11000</v>
      </c>
      <c r="I58" s="11">
        <f>G58+H58</f>
        <v>11000</v>
      </c>
      <c r="J58" s="4" t="s">
        <v>123</v>
      </c>
      <c r="K58" s="21" t="s">
        <v>16</v>
      </c>
      <c r="L58" s="4" t="s">
        <v>115</v>
      </c>
      <c r="M58" s="3" t="s">
        <v>159</v>
      </c>
      <c r="N58" s="89" t="s">
        <v>130</v>
      </c>
    </row>
    <row r="59" spans="1:14" ht="65.25" customHeight="1">
      <c r="A59" s="119"/>
      <c r="B59" s="122"/>
      <c r="C59" s="163"/>
      <c r="D59" s="146"/>
      <c r="E59" s="136"/>
      <c r="F59" s="139"/>
      <c r="G59" s="2">
        <v>0</v>
      </c>
      <c r="H59" s="2">
        <v>5000</v>
      </c>
      <c r="I59" s="11">
        <f>G59+H59</f>
        <v>5000</v>
      </c>
      <c r="J59" s="4" t="s">
        <v>152</v>
      </c>
      <c r="K59" s="21" t="s">
        <v>16</v>
      </c>
      <c r="L59" s="4" t="s">
        <v>115</v>
      </c>
      <c r="M59" s="3" t="s">
        <v>160</v>
      </c>
      <c r="N59" s="89" t="s">
        <v>130</v>
      </c>
    </row>
    <row r="60" spans="1:14" ht="44.25" customHeight="1">
      <c r="A60" s="119"/>
      <c r="B60" s="122"/>
      <c r="C60" s="163"/>
      <c r="D60" s="131" t="s">
        <v>8</v>
      </c>
      <c r="E60" s="134">
        <v>38</v>
      </c>
      <c r="F60" s="137" t="s">
        <v>97</v>
      </c>
      <c r="G60" s="2">
        <v>0</v>
      </c>
      <c r="H60" s="2">
        <v>11000</v>
      </c>
      <c r="I60" s="11">
        <f>G60+H60</f>
        <v>11000</v>
      </c>
      <c r="J60" s="4" t="s">
        <v>188</v>
      </c>
      <c r="K60" s="21" t="s">
        <v>16</v>
      </c>
      <c r="L60" s="4" t="s">
        <v>114</v>
      </c>
      <c r="M60" s="3" t="s">
        <v>217</v>
      </c>
      <c r="N60" s="95" t="s">
        <v>117</v>
      </c>
    </row>
    <row r="61" spans="1:14" ht="36.75" customHeight="1">
      <c r="A61" s="119"/>
      <c r="B61" s="122"/>
      <c r="C61" s="163"/>
      <c r="D61" s="133"/>
      <c r="E61" s="136"/>
      <c r="F61" s="139"/>
      <c r="G61" s="20">
        <v>0</v>
      </c>
      <c r="H61" s="20">
        <v>4000</v>
      </c>
      <c r="I61" s="11">
        <f>G61+H61</f>
        <v>4000</v>
      </c>
      <c r="J61" s="4" t="s">
        <v>157</v>
      </c>
      <c r="K61" s="21" t="s">
        <v>16</v>
      </c>
      <c r="L61" s="4" t="s">
        <v>114</v>
      </c>
      <c r="M61" s="94"/>
      <c r="N61" s="95" t="s">
        <v>117</v>
      </c>
    </row>
    <row r="62" spans="1:14" ht="85.5" customHeight="1">
      <c r="A62" s="119"/>
      <c r="B62" s="122"/>
      <c r="C62" s="163"/>
      <c r="D62" s="10" t="s">
        <v>8</v>
      </c>
      <c r="E62" s="1">
        <v>39</v>
      </c>
      <c r="F62" s="38" t="s">
        <v>98</v>
      </c>
      <c r="G62" s="19" t="s">
        <v>17</v>
      </c>
      <c r="H62" s="19" t="s">
        <v>17</v>
      </c>
      <c r="I62" s="19" t="s">
        <v>17</v>
      </c>
      <c r="J62" s="19" t="s">
        <v>17</v>
      </c>
      <c r="K62" s="19" t="s">
        <v>17</v>
      </c>
      <c r="L62" s="19" t="s">
        <v>17</v>
      </c>
      <c r="M62" s="3" t="s">
        <v>51</v>
      </c>
      <c r="N62" s="95" t="s">
        <v>117</v>
      </c>
    </row>
    <row r="63" spans="1:14" ht="93.75" customHeight="1">
      <c r="A63" s="119"/>
      <c r="B63" s="122"/>
      <c r="C63" s="163"/>
      <c r="D63" s="10" t="s">
        <v>8</v>
      </c>
      <c r="E63" s="67">
        <v>40</v>
      </c>
      <c r="F63" s="38" t="s">
        <v>99</v>
      </c>
      <c r="G63" s="19" t="s">
        <v>17</v>
      </c>
      <c r="H63" s="19" t="s">
        <v>17</v>
      </c>
      <c r="I63" s="19" t="s">
        <v>17</v>
      </c>
      <c r="J63" s="19" t="s">
        <v>17</v>
      </c>
      <c r="K63" s="19" t="s">
        <v>17</v>
      </c>
      <c r="L63" s="19" t="s">
        <v>17</v>
      </c>
      <c r="M63" s="3" t="s">
        <v>161</v>
      </c>
      <c r="N63" s="95" t="s">
        <v>117</v>
      </c>
    </row>
    <row r="64" spans="1:14" ht="49.5" customHeight="1">
      <c r="A64" s="118" t="s">
        <v>38</v>
      </c>
      <c r="B64" s="121" t="s">
        <v>39</v>
      </c>
      <c r="C64" s="124">
        <v>2</v>
      </c>
      <c r="D64" s="9" t="s">
        <v>9</v>
      </c>
      <c r="E64" s="1">
        <v>41</v>
      </c>
      <c r="F64" s="38" t="s">
        <v>100</v>
      </c>
      <c r="G64" s="19" t="s">
        <v>17</v>
      </c>
      <c r="H64" s="19" t="s">
        <v>17</v>
      </c>
      <c r="I64" s="19" t="s">
        <v>17</v>
      </c>
      <c r="J64" s="19" t="s">
        <v>17</v>
      </c>
      <c r="K64" s="19" t="s">
        <v>17</v>
      </c>
      <c r="L64" s="19" t="s">
        <v>17</v>
      </c>
      <c r="M64" s="3" t="s">
        <v>116</v>
      </c>
      <c r="N64" s="95" t="s">
        <v>117</v>
      </c>
    </row>
    <row r="65" spans="1:14" ht="44.25" customHeight="1">
      <c r="A65" s="119"/>
      <c r="B65" s="122"/>
      <c r="C65" s="125"/>
      <c r="D65" s="9" t="s">
        <v>9</v>
      </c>
      <c r="E65" s="1">
        <v>42</v>
      </c>
      <c r="F65" s="38" t="s">
        <v>101</v>
      </c>
      <c r="G65" s="19" t="s">
        <v>17</v>
      </c>
      <c r="H65" s="19" t="s">
        <v>17</v>
      </c>
      <c r="I65" s="19" t="s">
        <v>17</v>
      </c>
      <c r="J65" s="19" t="s">
        <v>17</v>
      </c>
      <c r="K65" s="19" t="s">
        <v>17</v>
      </c>
      <c r="L65" s="19" t="s">
        <v>17</v>
      </c>
      <c r="M65" s="3" t="s">
        <v>116</v>
      </c>
      <c r="N65" s="95" t="s">
        <v>117</v>
      </c>
    </row>
    <row r="66" spans="1:14" ht="42" customHeight="1">
      <c r="A66" s="119"/>
      <c r="B66" s="122"/>
      <c r="C66" s="125"/>
      <c r="D66" s="9" t="s">
        <v>9</v>
      </c>
      <c r="E66" s="1">
        <v>43</v>
      </c>
      <c r="F66" s="38" t="s">
        <v>102</v>
      </c>
      <c r="G66" s="19" t="s">
        <v>17</v>
      </c>
      <c r="H66" s="19" t="s">
        <v>17</v>
      </c>
      <c r="I66" s="19" t="s">
        <v>17</v>
      </c>
      <c r="J66" s="19" t="s">
        <v>17</v>
      </c>
      <c r="K66" s="19" t="s">
        <v>17</v>
      </c>
      <c r="L66" s="19" t="s">
        <v>17</v>
      </c>
      <c r="M66" s="3" t="s">
        <v>116</v>
      </c>
      <c r="N66" s="95" t="s">
        <v>117</v>
      </c>
    </row>
    <row r="67" spans="1:14" ht="81" customHeight="1">
      <c r="A67" s="118" t="s">
        <v>40</v>
      </c>
      <c r="B67" s="121" t="s">
        <v>41</v>
      </c>
      <c r="C67" s="124">
        <v>2</v>
      </c>
      <c r="D67" s="75" t="s">
        <v>9</v>
      </c>
      <c r="E67" s="76">
        <v>44</v>
      </c>
      <c r="F67" s="77" t="s">
        <v>103</v>
      </c>
      <c r="G67" s="19" t="s">
        <v>17</v>
      </c>
      <c r="H67" s="19" t="s">
        <v>17</v>
      </c>
      <c r="I67" s="19" t="s">
        <v>17</v>
      </c>
      <c r="J67" s="19" t="s">
        <v>17</v>
      </c>
      <c r="K67" s="19" t="s">
        <v>17</v>
      </c>
      <c r="L67" s="19" t="s">
        <v>17</v>
      </c>
      <c r="M67" s="77" t="s">
        <v>138</v>
      </c>
      <c r="N67" s="90" t="s">
        <v>109</v>
      </c>
    </row>
    <row r="68" spans="1:14" ht="87" customHeight="1">
      <c r="A68" s="119"/>
      <c r="B68" s="122"/>
      <c r="C68" s="125"/>
      <c r="D68" s="9" t="s">
        <v>9</v>
      </c>
      <c r="E68" s="1">
        <v>45</v>
      </c>
      <c r="F68" s="38" t="s">
        <v>104</v>
      </c>
      <c r="G68" s="19" t="s">
        <v>17</v>
      </c>
      <c r="H68" s="19" t="s">
        <v>17</v>
      </c>
      <c r="I68" s="19" t="s">
        <v>17</v>
      </c>
      <c r="J68" s="19" t="s">
        <v>17</v>
      </c>
      <c r="K68" s="19" t="s">
        <v>17</v>
      </c>
      <c r="L68" s="19" t="s">
        <v>17</v>
      </c>
      <c r="M68" s="3" t="s">
        <v>116</v>
      </c>
      <c r="N68" s="90" t="s">
        <v>109</v>
      </c>
    </row>
    <row r="69" spans="1:14" ht="79.5" customHeight="1">
      <c r="A69" s="120"/>
      <c r="B69" s="123"/>
      <c r="C69" s="126"/>
      <c r="D69" s="9" t="s">
        <v>9</v>
      </c>
      <c r="E69" s="1">
        <v>46</v>
      </c>
      <c r="F69" s="99" t="s">
        <v>196</v>
      </c>
      <c r="G69" s="19" t="s">
        <v>17</v>
      </c>
      <c r="H69" s="19" t="s">
        <v>17</v>
      </c>
      <c r="I69" s="19" t="s">
        <v>17</v>
      </c>
      <c r="J69" s="19" t="s">
        <v>17</v>
      </c>
      <c r="K69" s="19" t="s">
        <v>17</v>
      </c>
      <c r="L69" s="19" t="s">
        <v>17</v>
      </c>
      <c r="M69" s="3" t="s">
        <v>116</v>
      </c>
      <c r="N69" s="90" t="s">
        <v>109</v>
      </c>
    </row>
    <row r="70" spans="1:14" ht="34.5" customHeight="1">
      <c r="A70" s="147" t="s">
        <v>18</v>
      </c>
      <c r="B70" s="148"/>
      <c r="C70" s="148"/>
      <c r="D70" s="148"/>
      <c r="E70" s="148"/>
      <c r="F70" s="149"/>
      <c r="G70" s="12">
        <f>SUM(G53:G69)</f>
        <v>0</v>
      </c>
      <c r="H70" s="12">
        <f>SUM(H53:H69)</f>
        <v>39500</v>
      </c>
      <c r="I70" s="13">
        <f>SUM(I53:I69)</f>
        <v>39500</v>
      </c>
      <c r="J70" s="14"/>
      <c r="K70" s="15"/>
      <c r="L70" s="14"/>
      <c r="M70" s="15"/>
      <c r="N70" s="15"/>
    </row>
    <row r="71" spans="1:14" ht="25.5" customHeight="1">
      <c r="A71" s="150" t="s">
        <v>11</v>
      </c>
      <c r="B71" s="151"/>
      <c r="C71" s="151"/>
      <c r="D71" s="151"/>
      <c r="E71" s="151"/>
      <c r="F71" s="151"/>
      <c r="G71" s="151"/>
      <c r="H71" s="151"/>
      <c r="I71" s="151"/>
      <c r="J71" s="151"/>
      <c r="K71" s="151"/>
      <c r="L71" s="151"/>
      <c r="M71" s="151"/>
      <c r="N71" s="83"/>
    </row>
    <row r="72" spans="1:14" ht="156" customHeight="1">
      <c r="A72" s="118" t="s">
        <v>42</v>
      </c>
      <c r="B72" s="121" t="s">
        <v>43</v>
      </c>
      <c r="C72" s="162">
        <v>1</v>
      </c>
      <c r="D72" s="9" t="s">
        <v>9</v>
      </c>
      <c r="E72" s="1">
        <v>47</v>
      </c>
      <c r="F72" s="38" t="s">
        <v>162</v>
      </c>
      <c r="G72" s="19" t="s">
        <v>17</v>
      </c>
      <c r="H72" s="19" t="s">
        <v>17</v>
      </c>
      <c r="I72" s="19" t="s">
        <v>17</v>
      </c>
      <c r="J72" s="19" t="s">
        <v>17</v>
      </c>
      <c r="K72" s="19" t="s">
        <v>17</v>
      </c>
      <c r="L72" s="19" t="s">
        <v>17</v>
      </c>
      <c r="M72" s="3"/>
      <c r="N72" s="89" t="s">
        <v>109</v>
      </c>
    </row>
    <row r="73" spans="1:14" ht="49.5" customHeight="1">
      <c r="A73" s="119"/>
      <c r="B73" s="122"/>
      <c r="C73" s="163"/>
      <c r="D73" s="78" t="s">
        <v>8</v>
      </c>
      <c r="E73" s="187" t="s">
        <v>163</v>
      </c>
      <c r="F73" s="188" t="s">
        <v>167</v>
      </c>
      <c r="G73" s="48">
        <v>0</v>
      </c>
      <c r="H73" s="48">
        <v>16650</v>
      </c>
      <c r="I73" s="49">
        <f>G73+H73</f>
        <v>16650</v>
      </c>
      <c r="J73" s="4" t="s">
        <v>122</v>
      </c>
      <c r="K73" s="21" t="s">
        <v>16</v>
      </c>
      <c r="L73" s="4" t="s">
        <v>114</v>
      </c>
      <c r="M73" s="3" t="s">
        <v>139</v>
      </c>
      <c r="N73" s="95" t="s">
        <v>121</v>
      </c>
    </row>
    <row r="74" spans="1:14" ht="58.5" customHeight="1">
      <c r="A74" s="119"/>
      <c r="B74" s="122"/>
      <c r="C74" s="163"/>
      <c r="D74" s="81" t="s">
        <v>8</v>
      </c>
      <c r="E74" s="187" t="s">
        <v>164</v>
      </c>
      <c r="F74" s="188" t="s">
        <v>170</v>
      </c>
      <c r="G74" s="48">
        <v>0</v>
      </c>
      <c r="H74" s="48">
        <v>15000</v>
      </c>
      <c r="I74" s="49">
        <f>G74+H74</f>
        <v>15000</v>
      </c>
      <c r="J74" s="4" t="s">
        <v>171</v>
      </c>
      <c r="K74" s="21" t="s">
        <v>16</v>
      </c>
      <c r="L74" s="4" t="s">
        <v>114</v>
      </c>
      <c r="M74" s="3" t="s">
        <v>190</v>
      </c>
      <c r="N74" s="95" t="s">
        <v>121</v>
      </c>
    </row>
    <row r="75" spans="1:14" ht="48" customHeight="1">
      <c r="A75" s="119"/>
      <c r="B75" s="122"/>
      <c r="C75" s="163"/>
      <c r="D75" s="78" t="s">
        <v>8</v>
      </c>
      <c r="E75" s="187" t="s">
        <v>165</v>
      </c>
      <c r="F75" s="188" t="s">
        <v>166</v>
      </c>
      <c r="G75" s="48">
        <v>0</v>
      </c>
      <c r="H75" s="48">
        <v>14448</v>
      </c>
      <c r="I75" s="49">
        <f>G75+H75</f>
        <v>14448</v>
      </c>
      <c r="J75" s="96" t="s">
        <v>134</v>
      </c>
      <c r="K75" s="92" t="s">
        <v>133</v>
      </c>
      <c r="L75" s="4" t="s">
        <v>50</v>
      </c>
      <c r="M75" s="3" t="s">
        <v>140</v>
      </c>
      <c r="N75" s="95" t="s">
        <v>121</v>
      </c>
    </row>
    <row r="76" spans="1:14" ht="57" customHeight="1">
      <c r="A76" s="119"/>
      <c r="B76" s="122"/>
      <c r="C76" s="163"/>
      <c r="D76" s="39" t="s">
        <v>10</v>
      </c>
      <c r="E76" s="189" t="s">
        <v>169</v>
      </c>
      <c r="F76" s="190" t="s">
        <v>168</v>
      </c>
      <c r="G76" s="48">
        <v>0</v>
      </c>
      <c r="H76" s="48">
        <v>20000</v>
      </c>
      <c r="I76" s="49">
        <f>G76+H76</f>
        <v>20000</v>
      </c>
      <c r="J76" s="4" t="s">
        <v>152</v>
      </c>
      <c r="K76" s="21" t="s">
        <v>16</v>
      </c>
      <c r="L76" s="4" t="s">
        <v>115</v>
      </c>
      <c r="M76" s="3" t="s">
        <v>195</v>
      </c>
      <c r="N76" s="89" t="s">
        <v>130</v>
      </c>
    </row>
    <row r="77" spans="1:14" ht="246" customHeight="1">
      <c r="A77" s="70" t="s">
        <v>44</v>
      </c>
      <c r="B77" s="71" t="s">
        <v>45</v>
      </c>
      <c r="C77" s="42">
        <v>3</v>
      </c>
      <c r="D77" s="9" t="s">
        <v>9</v>
      </c>
      <c r="E77" s="1">
        <v>48</v>
      </c>
      <c r="F77" s="38" t="s">
        <v>105</v>
      </c>
      <c r="G77" s="19" t="s">
        <v>17</v>
      </c>
      <c r="H77" s="19" t="s">
        <v>17</v>
      </c>
      <c r="I77" s="19" t="s">
        <v>17</v>
      </c>
      <c r="J77" s="19" t="s">
        <v>17</v>
      </c>
      <c r="K77" s="19" t="s">
        <v>17</v>
      </c>
      <c r="L77" s="19" t="s">
        <v>17</v>
      </c>
      <c r="M77" s="3"/>
      <c r="N77" s="89" t="s">
        <v>109</v>
      </c>
    </row>
    <row r="78" spans="1:14" ht="106.5" customHeight="1">
      <c r="A78" s="179" t="s">
        <v>46</v>
      </c>
      <c r="B78" s="128" t="s">
        <v>48</v>
      </c>
      <c r="C78" s="180">
        <v>2</v>
      </c>
      <c r="D78" s="9" t="s">
        <v>9</v>
      </c>
      <c r="E78" s="1">
        <v>49</v>
      </c>
      <c r="F78" s="38" t="s">
        <v>106</v>
      </c>
      <c r="G78" s="19" t="s">
        <v>17</v>
      </c>
      <c r="H78" s="19" t="s">
        <v>17</v>
      </c>
      <c r="I78" s="19" t="s">
        <v>17</v>
      </c>
      <c r="J78" s="19" t="s">
        <v>17</v>
      </c>
      <c r="K78" s="19" t="s">
        <v>17</v>
      </c>
      <c r="L78" s="19" t="s">
        <v>17</v>
      </c>
      <c r="M78" s="3" t="s">
        <v>129</v>
      </c>
      <c r="N78" s="89" t="s">
        <v>130</v>
      </c>
    </row>
    <row r="79" spans="1:14" ht="80.25" customHeight="1">
      <c r="A79" s="179"/>
      <c r="B79" s="128"/>
      <c r="C79" s="180"/>
      <c r="D79" s="9" t="s">
        <v>9</v>
      </c>
      <c r="E79" s="1">
        <v>50</v>
      </c>
      <c r="F79" s="38" t="s">
        <v>107</v>
      </c>
      <c r="G79" s="19" t="s">
        <v>17</v>
      </c>
      <c r="H79" s="19" t="s">
        <v>17</v>
      </c>
      <c r="I79" s="19" t="s">
        <v>17</v>
      </c>
      <c r="J79" s="19" t="s">
        <v>17</v>
      </c>
      <c r="K79" s="19" t="s">
        <v>17</v>
      </c>
      <c r="L79" s="19" t="s">
        <v>17</v>
      </c>
      <c r="M79" s="3" t="s">
        <v>142</v>
      </c>
      <c r="N79" s="89" t="s">
        <v>109</v>
      </c>
    </row>
    <row r="80" spans="1:14" ht="91.5" customHeight="1">
      <c r="A80" s="72" t="s">
        <v>47</v>
      </c>
      <c r="B80" s="73" t="s">
        <v>49</v>
      </c>
      <c r="C80" s="74">
        <v>2</v>
      </c>
      <c r="D80" s="9" t="s">
        <v>9</v>
      </c>
      <c r="E80" s="1">
        <v>51</v>
      </c>
      <c r="F80" s="38" t="s">
        <v>108</v>
      </c>
      <c r="G80" s="19" t="s">
        <v>17</v>
      </c>
      <c r="H80" s="19" t="s">
        <v>17</v>
      </c>
      <c r="I80" s="19" t="s">
        <v>17</v>
      </c>
      <c r="J80" s="19" t="s">
        <v>17</v>
      </c>
      <c r="K80" s="19" t="s">
        <v>17</v>
      </c>
      <c r="L80" s="19" t="s">
        <v>17</v>
      </c>
      <c r="M80" s="3" t="s">
        <v>141</v>
      </c>
      <c r="N80" s="89" t="s">
        <v>109</v>
      </c>
    </row>
    <row r="81" spans="1:14" ht="34.5" customHeight="1">
      <c r="A81" s="147" t="s">
        <v>15</v>
      </c>
      <c r="B81" s="148"/>
      <c r="C81" s="148"/>
      <c r="D81" s="148"/>
      <c r="E81" s="148"/>
      <c r="F81" s="149"/>
      <c r="G81" s="12">
        <f>SUM(G72:G80)</f>
        <v>0</v>
      </c>
      <c r="H81" s="12">
        <f>SUM(H72:H80)</f>
        <v>66098</v>
      </c>
      <c r="I81" s="13">
        <f>SUM(I72:I80)</f>
        <v>66098</v>
      </c>
      <c r="J81" s="14"/>
      <c r="K81" s="15"/>
      <c r="L81" s="14"/>
      <c r="M81" s="15"/>
      <c r="N81" s="15"/>
    </row>
    <row r="82" spans="1:14" ht="31.5" customHeight="1">
      <c r="A82" s="174" t="s">
        <v>57</v>
      </c>
      <c r="B82" s="175"/>
      <c r="C82" s="175"/>
      <c r="D82" s="175"/>
      <c r="E82" s="175"/>
      <c r="F82" s="176"/>
      <c r="G82" s="84">
        <f>G5+G6+G25+G26+G29+G30+G31+G47+G48+G49+G53+G61+G73+G74+G75</f>
        <v>116609.99999999999</v>
      </c>
      <c r="H82" s="84">
        <f>H5+H6+H25+H26+H29+H30+H31+H47+H48+H49+H53+H61+H73+H74+H75</f>
        <v>80838</v>
      </c>
      <c r="I82" s="84">
        <f>I5+I6+I25+I26+I29+I30+I31+I47+I48+I49+I53+I61+I73+I74+I75</f>
        <v>197448</v>
      </c>
      <c r="J82" s="7"/>
      <c r="K82" s="7"/>
      <c r="L82" s="7"/>
      <c r="M82" s="16"/>
      <c r="N82" s="16"/>
    </row>
    <row r="83" spans="1:14" ht="31.5" customHeight="1">
      <c r="A83" s="166" t="s">
        <v>58</v>
      </c>
      <c r="B83" s="167"/>
      <c r="C83" s="167"/>
      <c r="D83" s="167"/>
      <c r="E83" s="167"/>
      <c r="F83" s="168"/>
      <c r="G83" s="85">
        <f>G7+G8+G15+G21+G24+G37+G38+G39+G40+G45+G46+G55+G58+G59+G76</f>
        <v>84216.66666666666</v>
      </c>
      <c r="H83" s="85">
        <f>H7+H8+H15+H21+H24+H37+H38+H39+H40+H45+H46+H55+H58+H59+H76</f>
        <v>104803.6</v>
      </c>
      <c r="I83" s="85">
        <f>I7+I8+I15+I21+I24+I37+I38+I39+I40+I45+I46+I55+I58+I59+I76</f>
        <v>189020.26666666666</v>
      </c>
      <c r="J83" s="7"/>
      <c r="K83" s="7"/>
      <c r="L83" s="7"/>
      <c r="M83" s="16"/>
      <c r="N83" s="16"/>
    </row>
    <row r="84" spans="1:14" ht="31.5" customHeight="1">
      <c r="A84" s="169" t="s">
        <v>68</v>
      </c>
      <c r="B84" s="170"/>
      <c r="C84" s="170"/>
      <c r="D84" s="170"/>
      <c r="E84" s="170"/>
      <c r="F84" s="171"/>
      <c r="G84" s="87">
        <f>G12+G51+G70+G81</f>
        <v>203660</v>
      </c>
      <c r="H84" s="87">
        <f>H12+H51+H70+H81</f>
        <v>200141.6</v>
      </c>
      <c r="I84" s="87">
        <f>I12+I51+I70+I81</f>
        <v>403801.6</v>
      </c>
      <c r="J84" s="7"/>
      <c r="K84" s="7"/>
      <c r="L84" s="7"/>
      <c r="M84" s="16"/>
      <c r="N84" s="16"/>
    </row>
    <row r="85" spans="1:12" ht="15" customHeight="1">
      <c r="A85" s="5"/>
      <c r="B85" s="5"/>
      <c r="C85" s="5"/>
      <c r="D85" s="8"/>
      <c r="E85" s="172" t="s">
        <v>52</v>
      </c>
      <c r="F85" s="172"/>
      <c r="G85" s="43">
        <f>SUM(G14:G31)+SUM(G53:G63)+SUM(G72:G76)</f>
        <v>49299.39393939394</v>
      </c>
      <c r="H85" s="43">
        <f>SUM(H14:H31)+SUM(H53:H63)+SUM(H72:H76)</f>
        <v>142338</v>
      </c>
      <c r="I85" s="44">
        <f>SUM(I14:I31)+SUM(I53:I63)+SUM(I72:I76)</f>
        <v>191637.39393939395</v>
      </c>
      <c r="J85" s="6"/>
      <c r="K85" s="6"/>
      <c r="L85" s="6"/>
    </row>
    <row r="86" spans="1:12" ht="15" customHeight="1">
      <c r="A86" s="5"/>
      <c r="B86" s="5"/>
      <c r="C86" s="5"/>
      <c r="D86" s="40"/>
      <c r="E86" s="173" t="s">
        <v>53</v>
      </c>
      <c r="F86" s="173"/>
      <c r="G86" s="45">
        <f>SUM(G32:G50)+SUM(G64:G69)+SUM(G78:G80)</f>
        <v>10860.60606060606</v>
      </c>
      <c r="H86" s="45">
        <f>SUM(H32:H50)+SUM(H64:H69)+SUM(H78:H80)</f>
        <v>55803.6</v>
      </c>
      <c r="I86" s="46">
        <f>SUM(I32:I50)+SUM(I64:I69)+SUM(I78:I80)</f>
        <v>66664.20606060605</v>
      </c>
      <c r="J86" s="6"/>
      <c r="K86" s="6"/>
      <c r="L86" s="6"/>
    </row>
    <row r="87" spans="1:12" ht="15" customHeight="1">
      <c r="A87" s="6"/>
      <c r="B87" s="6"/>
      <c r="C87" s="6"/>
      <c r="D87" s="6"/>
      <c r="E87" s="6"/>
      <c r="F87" s="47" t="s">
        <v>54</v>
      </c>
      <c r="G87" s="48">
        <f>SUM(G3:G11)</f>
        <v>143500</v>
      </c>
      <c r="H87" s="48">
        <f>SUM(H3:H11)</f>
        <v>2000</v>
      </c>
      <c r="I87" s="49">
        <f>SUM(I3:I11)</f>
        <v>145500</v>
      </c>
      <c r="J87" s="52"/>
      <c r="K87" s="6"/>
      <c r="L87" s="6"/>
    </row>
    <row r="88" spans="1:12" ht="15" customHeight="1">
      <c r="A88" s="6"/>
      <c r="B88" s="6"/>
      <c r="C88" s="6"/>
      <c r="D88" s="6"/>
      <c r="E88" s="6"/>
      <c r="F88" s="47" t="s">
        <v>13</v>
      </c>
      <c r="G88" s="100">
        <f>SUM(G85:G87)</f>
        <v>203660</v>
      </c>
      <c r="H88" s="100">
        <f>SUM(H85:H87)</f>
        <v>200141.6</v>
      </c>
      <c r="I88" s="101">
        <f>SUM(I85:I87)</f>
        <v>403801.6</v>
      </c>
      <c r="J88" s="52"/>
      <c r="K88" s="6"/>
      <c r="L88" s="6"/>
    </row>
    <row r="89" ht="15" thickBot="1"/>
    <row r="90" spans="8:12" ht="15" thickBot="1">
      <c r="H90" s="185" t="s">
        <v>175</v>
      </c>
      <c r="I90" s="186"/>
      <c r="J90" s="117"/>
      <c r="K90" s="177" t="s">
        <v>19</v>
      </c>
      <c r="L90" s="178"/>
    </row>
    <row r="91" spans="7:12" ht="15" thickTop="1">
      <c r="G91" s="182" t="s">
        <v>8</v>
      </c>
      <c r="H91" s="23" t="s">
        <v>110</v>
      </c>
      <c r="I91" s="60">
        <f>I5</f>
        <v>52500</v>
      </c>
      <c r="J91" s="28"/>
      <c r="K91" s="30"/>
      <c r="L91" s="31"/>
    </row>
    <row r="92" spans="7:12" ht="14.25">
      <c r="G92" s="183"/>
      <c r="H92" s="24" t="s">
        <v>111</v>
      </c>
      <c r="I92" s="27">
        <f>I6+I25+I30+I48</f>
        <v>58450</v>
      </c>
      <c r="J92" s="33"/>
      <c r="K92" s="24"/>
      <c r="L92" s="26"/>
    </row>
    <row r="93" spans="7:12" ht="14.25">
      <c r="G93" s="183"/>
      <c r="H93" s="24" t="s">
        <v>176</v>
      </c>
      <c r="I93" s="27">
        <f>I27+I29+I47+I53+I61+I74</f>
        <v>29500</v>
      </c>
      <c r="J93" s="50"/>
      <c r="K93" s="24"/>
      <c r="L93" s="26"/>
    </row>
    <row r="94" spans="7:12" ht="14.25">
      <c r="G94" s="183"/>
      <c r="H94" s="24" t="s">
        <v>177</v>
      </c>
      <c r="I94" s="27">
        <f>I26+I73</f>
        <v>17150</v>
      </c>
      <c r="J94" s="102"/>
      <c r="K94" s="24"/>
      <c r="L94" s="37"/>
    </row>
    <row r="95" spans="5:12" ht="18.75" thickBot="1">
      <c r="E95" s="22"/>
      <c r="G95" s="183"/>
      <c r="H95" s="24" t="s">
        <v>182</v>
      </c>
      <c r="I95" s="27">
        <f>I31</f>
        <v>22400</v>
      </c>
      <c r="J95" s="51">
        <f>SUM(J91:J94)</f>
        <v>0</v>
      </c>
      <c r="K95" s="24"/>
      <c r="L95" s="26"/>
    </row>
    <row r="96" spans="5:12" ht="14.25">
      <c r="E96" s="22"/>
      <c r="G96" s="183"/>
      <c r="H96" s="24" t="s">
        <v>126</v>
      </c>
      <c r="I96" s="27"/>
      <c r="K96" s="32"/>
      <c r="L96" s="34"/>
    </row>
    <row r="97" spans="5:12" ht="14.25">
      <c r="E97" s="111"/>
      <c r="G97" s="183"/>
      <c r="H97" s="114" t="s">
        <v>188</v>
      </c>
      <c r="I97" s="27">
        <f>I60</f>
        <v>11000</v>
      </c>
      <c r="K97" s="32"/>
      <c r="L97" s="34"/>
    </row>
    <row r="98" spans="7:12" ht="15" thickBot="1">
      <c r="G98" s="183"/>
      <c r="H98" s="113" t="s">
        <v>187</v>
      </c>
      <c r="I98" s="110">
        <f>I49+I75</f>
        <v>17948</v>
      </c>
      <c r="J98" s="61"/>
      <c r="K98" s="32"/>
      <c r="L98" s="34"/>
    </row>
    <row r="99" spans="7:12" ht="18.75" thickBot="1">
      <c r="G99" s="183"/>
      <c r="H99" s="113" t="s">
        <v>214</v>
      </c>
      <c r="I99" s="110">
        <f>I61</f>
        <v>4000</v>
      </c>
      <c r="K99" s="29" t="s">
        <v>13</v>
      </c>
      <c r="L99" s="53">
        <f>SUM(L91:L98)</f>
        <v>0</v>
      </c>
    </row>
    <row r="100" spans="7:9" ht="15" thickBot="1">
      <c r="G100" s="184"/>
      <c r="H100" s="106" t="s">
        <v>180</v>
      </c>
      <c r="I100" s="107">
        <f>SUM(I91:I99)</f>
        <v>212948</v>
      </c>
    </row>
    <row r="101" spans="7:14" ht="15" thickBot="1" thickTop="1">
      <c r="G101" s="182" t="s">
        <v>10</v>
      </c>
      <c r="H101" s="23" t="s">
        <v>112</v>
      </c>
      <c r="I101" s="60">
        <f>I7</f>
        <v>52500</v>
      </c>
      <c r="K101" s="164" t="s">
        <v>208</v>
      </c>
      <c r="L101" s="165"/>
      <c r="M101" s="65" t="s">
        <v>210</v>
      </c>
      <c r="N101" s="65" t="s">
        <v>60</v>
      </c>
    </row>
    <row r="102" spans="7:15" ht="18.75" thickBot="1">
      <c r="G102" s="183"/>
      <c r="H102" s="24" t="s">
        <v>113</v>
      </c>
      <c r="I102" s="27">
        <f>I8+I15+I22+I38</f>
        <v>35550</v>
      </c>
      <c r="K102" s="54" t="s">
        <v>174</v>
      </c>
      <c r="L102" s="62">
        <v>105865</v>
      </c>
      <c r="M102" s="58"/>
      <c r="N102" s="63">
        <f>M102/L102</f>
        <v>0</v>
      </c>
      <c r="O102" t="s">
        <v>56</v>
      </c>
    </row>
    <row r="103" spans="7:14" ht="18.75" thickBot="1">
      <c r="G103" s="183"/>
      <c r="H103" s="24" t="s">
        <v>178</v>
      </c>
      <c r="I103" s="27">
        <f>I23+I24+I37+I39+I59+I76</f>
        <v>37500</v>
      </c>
      <c r="K103" s="54" t="s">
        <v>172</v>
      </c>
      <c r="L103" s="56">
        <f>H5+H25+H26+H27+H29+H30+H47+H48+H49+H53+H60+H61+H73+H74</f>
        <v>62150</v>
      </c>
      <c r="M103" s="58"/>
      <c r="N103" s="63">
        <f>M103/L103</f>
        <v>0</v>
      </c>
    </row>
    <row r="104" spans="7:14" ht="18.75" thickBot="1">
      <c r="G104" s="183"/>
      <c r="H104" s="24" t="s">
        <v>179</v>
      </c>
      <c r="I104" s="36">
        <f>I21+I45+I46+I55+I58</f>
        <v>35000</v>
      </c>
      <c r="K104" s="35" t="s">
        <v>173</v>
      </c>
      <c r="L104" s="57">
        <f>L102+L103</f>
        <v>168015</v>
      </c>
      <c r="M104" s="59"/>
      <c r="N104" s="64">
        <f>M104/L104</f>
        <v>0</v>
      </c>
    </row>
    <row r="105" spans="7:14" ht="15" thickBot="1">
      <c r="G105" s="183"/>
      <c r="H105" s="24" t="s">
        <v>183</v>
      </c>
      <c r="I105" s="27">
        <f>I40</f>
        <v>34303.6</v>
      </c>
      <c r="L105" s="22"/>
      <c r="M105" s="66"/>
      <c r="N105" s="66"/>
    </row>
    <row r="106" spans="7:14" ht="15" thickBot="1">
      <c r="G106" s="183"/>
      <c r="H106" s="25"/>
      <c r="I106" s="103"/>
      <c r="K106" s="164" t="s">
        <v>209</v>
      </c>
      <c r="L106" s="165"/>
      <c r="M106" s="65" t="s">
        <v>211</v>
      </c>
      <c r="N106" s="65" t="s">
        <v>60</v>
      </c>
    </row>
    <row r="107" spans="7:15" ht="18.75" thickBot="1">
      <c r="G107" s="183"/>
      <c r="H107" s="25"/>
      <c r="I107" s="103"/>
      <c r="K107" s="54" t="s">
        <v>174</v>
      </c>
      <c r="L107" s="55">
        <v>83993</v>
      </c>
      <c r="M107" s="58"/>
      <c r="N107" s="63">
        <f>M107/L107</f>
        <v>0</v>
      </c>
      <c r="O107" t="s">
        <v>56</v>
      </c>
    </row>
    <row r="108" spans="7:14" ht="18.75" thickBot="1">
      <c r="G108" s="183"/>
      <c r="H108" s="108" t="s">
        <v>181</v>
      </c>
      <c r="I108" s="109">
        <f>SUM(I101:I107)</f>
        <v>194853.6</v>
      </c>
      <c r="K108" s="54" t="s">
        <v>172</v>
      </c>
      <c r="L108" s="56">
        <f>H7+H15+H21+H23+H24+H37+H38+H39+H45+H46+H55+H58+H59+H76</f>
        <v>73500</v>
      </c>
      <c r="M108" s="58"/>
      <c r="N108" s="63">
        <f>M108/L108</f>
        <v>0</v>
      </c>
    </row>
    <row r="109" spans="7:14" ht="19.5" thickBot="1" thickTop="1">
      <c r="G109" s="184"/>
      <c r="H109" s="104" t="s">
        <v>13</v>
      </c>
      <c r="I109" s="105">
        <f>I100+I108</f>
        <v>407801.6</v>
      </c>
      <c r="K109" s="35" t="s">
        <v>173</v>
      </c>
      <c r="L109" s="57">
        <f>L107+L108</f>
        <v>157493</v>
      </c>
      <c r="M109" s="59"/>
      <c r="N109" s="64">
        <f>M109/L109</f>
        <v>0</v>
      </c>
    </row>
    <row r="111" spans="13:14" ht="14.25">
      <c r="M111" s="68"/>
      <c r="N111" s="68"/>
    </row>
    <row r="112" ht="14.25">
      <c r="I112" s="22"/>
    </row>
  </sheetData>
  <sheetProtection/>
  <mergeCells count="83">
    <mergeCell ref="G91:G100"/>
    <mergeCell ref="G101:G109"/>
    <mergeCell ref="H90:I90"/>
    <mergeCell ref="A81:F81"/>
    <mergeCell ref="A64:A66"/>
    <mergeCell ref="B64:B66"/>
    <mergeCell ref="C64:C66"/>
    <mergeCell ref="A67:A69"/>
    <mergeCell ref="B67:B69"/>
    <mergeCell ref="C67:C69"/>
    <mergeCell ref="D36:D37"/>
    <mergeCell ref="E36:E37"/>
    <mergeCell ref="F36:F37"/>
    <mergeCell ref="D21:D24"/>
    <mergeCell ref="E21:E24"/>
    <mergeCell ref="F21:F24"/>
    <mergeCell ref="D38:D39"/>
    <mergeCell ref="E38:E39"/>
    <mergeCell ref="F38:F39"/>
    <mergeCell ref="A82:F82"/>
    <mergeCell ref="K90:L90"/>
    <mergeCell ref="K101:L101"/>
    <mergeCell ref="A78:A79"/>
    <mergeCell ref="B78:B79"/>
    <mergeCell ref="C78:C79"/>
    <mergeCell ref="K106:L106"/>
    <mergeCell ref="A83:F83"/>
    <mergeCell ref="A84:F84"/>
    <mergeCell ref="E85:F85"/>
    <mergeCell ref="E86:F86"/>
    <mergeCell ref="A70:F70"/>
    <mergeCell ref="A71:M71"/>
    <mergeCell ref="A72:A76"/>
    <mergeCell ref="B72:B76"/>
    <mergeCell ref="C72:C76"/>
    <mergeCell ref="A13:M13"/>
    <mergeCell ref="D28:D30"/>
    <mergeCell ref="E28:E30"/>
    <mergeCell ref="F28:F30"/>
    <mergeCell ref="A45:A50"/>
    <mergeCell ref="B53:B63"/>
    <mergeCell ref="C53:C63"/>
    <mergeCell ref="D48:D49"/>
    <mergeCell ref="E48:E49"/>
    <mergeCell ref="F48:F49"/>
    <mergeCell ref="A51:F51"/>
    <mergeCell ref="A52:M52"/>
    <mergeCell ref="A53:A63"/>
    <mergeCell ref="D58:D59"/>
    <mergeCell ref="E58:E59"/>
    <mergeCell ref="F58:F59"/>
    <mergeCell ref="D60:D61"/>
    <mergeCell ref="E60:E61"/>
    <mergeCell ref="F60:F61"/>
    <mergeCell ref="A2:M2"/>
    <mergeCell ref="A5:A8"/>
    <mergeCell ref="B5:B8"/>
    <mergeCell ref="C5:C8"/>
    <mergeCell ref="D5:D8"/>
    <mergeCell ref="E5:E8"/>
    <mergeCell ref="F5:F8"/>
    <mergeCell ref="N5:N8"/>
    <mergeCell ref="B3:B4"/>
    <mergeCell ref="D14:D15"/>
    <mergeCell ref="E14:E15"/>
    <mergeCell ref="F14:F15"/>
    <mergeCell ref="B45:B50"/>
    <mergeCell ref="C45:C50"/>
    <mergeCell ref="M5:M8"/>
    <mergeCell ref="B9:B11"/>
    <mergeCell ref="A12:F12"/>
    <mergeCell ref="A14:A31"/>
    <mergeCell ref="B14:B31"/>
    <mergeCell ref="C14:C31"/>
    <mergeCell ref="D25:D27"/>
    <mergeCell ref="E25:E27"/>
    <mergeCell ref="F25:F27"/>
    <mergeCell ref="A33:A35"/>
    <mergeCell ref="B33:B35"/>
    <mergeCell ref="C33:C35"/>
    <mergeCell ref="A36:A43"/>
    <mergeCell ref="B36:B43"/>
    <mergeCell ref="C36:C43"/>
  </mergeCells>
  <printOptions/>
  <pageMargins left="0.25" right="0.25" top="0.75" bottom="0.75" header="0.3" footer="0.3"/>
  <pageSetup fitToHeight="0" fitToWidth="1" horizontalDpi="600" verticalDpi="600" orientation="landscape" paperSize="8"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National des Forêts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 Fabrice</dc:creator>
  <cp:keywords/>
  <dc:description/>
  <cp:lastModifiedBy>PARANTHOEN Nicolas</cp:lastModifiedBy>
  <cp:lastPrinted>2023-02-06T19:51:49Z</cp:lastPrinted>
  <dcterms:created xsi:type="dcterms:W3CDTF">2015-07-01T14:04:12Z</dcterms:created>
  <dcterms:modified xsi:type="dcterms:W3CDTF">2023-06-27T21:20:45Z</dcterms:modified>
  <cp:category/>
  <cp:version/>
  <cp:contentType/>
  <cp:contentStatus/>
</cp:coreProperties>
</file>